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表" sheetId="1" r:id="rId1"/>
    <sheet name="草海镇" sheetId="2" r:id="rId2"/>
    <sheet name="黄坪镇" sheetId="3" r:id="rId3"/>
    <sheet name="金墩乡" sheetId="4" r:id="rId4"/>
    <sheet name="六合乡" sheetId="5" r:id="rId5"/>
    <sheet name="龙开口镇" sheetId="6" r:id="rId6"/>
    <sheet name="松桂镇" sheetId="7" r:id="rId7"/>
    <sheet name="西邑镇" sheetId="8" r:id="rId8"/>
    <sheet name="辛屯镇" sheetId="9" r:id="rId9"/>
  </sheets>
  <definedNames>
    <definedName name="_xlnm._FilterDatabase" localSheetId="0" hidden="1">总表!$A$3:$U$88</definedName>
    <definedName name="_xlnm._FilterDatabase" localSheetId="1" hidden="1">草海镇!$A$3:$U$13</definedName>
    <definedName name="_xlnm._FilterDatabase" localSheetId="2" hidden="1">黄坪镇!$A$3:$U$17</definedName>
    <definedName name="_xlnm._FilterDatabase" localSheetId="3" hidden="1">金墩乡!$A$3:$U$12</definedName>
    <definedName name="_xlnm._FilterDatabase" localSheetId="4" hidden="1">六合乡!$A$3:$U$13</definedName>
    <definedName name="_xlnm._FilterDatabase" localSheetId="5" hidden="1">龙开口镇!$A$3:$U$13</definedName>
    <definedName name="_xlnm._FilterDatabase" localSheetId="6" hidden="1">松桂镇!$A$3:$U$10</definedName>
    <definedName name="_xlnm._FilterDatabase" localSheetId="7" hidden="1">西邑镇!$A$3:$U$17</definedName>
    <definedName name="_xlnm._FilterDatabase" localSheetId="8" hidden="1">辛屯镇!$A$3:$U$7</definedName>
    <definedName name="_xlnm.Print_Titles" localSheetId="0">总表!$3:$4</definedName>
  </definedNames>
  <calcPr calcId="144525"/>
</workbook>
</file>

<file path=xl/sharedStrings.xml><?xml version="1.0" encoding="utf-8"?>
<sst xmlns="http://schemas.openxmlformats.org/spreadsheetml/2006/main" count="1183" uniqueCount="294">
  <si>
    <t xml:space="preserve"> 2022年度衔接资金项目实施计划完成情况</t>
  </si>
  <si>
    <t>序号</t>
  </si>
  <si>
    <t>项目名称</t>
  </si>
  <si>
    <t>项目类别</t>
  </si>
  <si>
    <t>项目实施单位</t>
  </si>
  <si>
    <t>项目地点</t>
  </si>
  <si>
    <t>安排衔接资金（万元）</t>
  </si>
  <si>
    <t>资金来源（中央、省、州、县）</t>
  </si>
  <si>
    <t>项目建设内容</t>
  </si>
  <si>
    <t>受益人口（人）</t>
  </si>
  <si>
    <t>项目完成情况</t>
  </si>
  <si>
    <t>截止11月16日完成资金报账（万元）</t>
  </si>
  <si>
    <t>备注</t>
  </si>
  <si>
    <t>总人口</t>
  </si>
  <si>
    <t>脱贫人口（含监测对象</t>
  </si>
  <si>
    <t>项目批复
日期</t>
  </si>
  <si>
    <t>完成投资数（万元）</t>
  </si>
  <si>
    <t>完工</t>
  </si>
  <si>
    <t>省级449</t>
  </si>
  <si>
    <t>草海镇里习吉村村委会产业发展基础设施南登自然村灌溉沟渠建设项目</t>
  </si>
  <si>
    <t>产业发展</t>
  </si>
  <si>
    <t>草海镇人民政府</t>
  </si>
  <si>
    <t>草海镇里习吉村委会</t>
  </si>
  <si>
    <t>省级</t>
  </si>
  <si>
    <t>新建灌溉沟3000m，过水断面为0.3m*0.3m.沟帮高度为0.4m，沟帮厚度为0.2m。</t>
  </si>
  <si>
    <t>已完成</t>
  </si>
  <si>
    <t>项目已建设完毕，结余资金0.7097万元</t>
  </si>
  <si>
    <t>银铜器产品研发中心基地扶贫工作车间建设项目</t>
  </si>
  <si>
    <t>草海镇新华村委会</t>
  </si>
  <si>
    <t>大理文盛详文化产业有限公司合作，投入资金150万元在新华南邑村建设银铜器产品研发中心基地扶贫工作车间，项目用地规模708平方米，其中建筑面积508平方米，环境提升及地面硬化用地200平方米</t>
  </si>
  <si>
    <t>月底拨付完毕</t>
  </si>
  <si>
    <t>松桂镇村集体经济项目</t>
  </si>
  <si>
    <t>松桂镇人民政府</t>
  </si>
  <si>
    <t>松桂镇</t>
  </si>
  <si>
    <t xml:space="preserve">   该项目占地约7.48亩，总建筑面积990平方米，其中配套仓库建设990平方米,晾晒场地1124.59平方米、水塘面积208.3平方米、大棚576平方米及附属设施等。</t>
  </si>
  <si>
    <t>黄坪镇天竺葵香料种植项目</t>
  </si>
  <si>
    <t>黄坪镇人民政府</t>
  </si>
  <si>
    <t>黄坪镇</t>
  </si>
  <si>
    <t>计划在全镇范围内发展600亩/年的天竺葵种植面积，补助标准：脱贫户、易返贫致贫户（监测户）1000元/亩。</t>
  </si>
  <si>
    <t>龙开口镇产业配套基础设施建设项目</t>
  </si>
  <si>
    <t>龙开口镇人民政府</t>
  </si>
  <si>
    <t>龙开口镇炼厂村委会</t>
  </si>
  <si>
    <t>炼厂村委会原进村道路全长1520m、宽为4m,部份路面损坏及原有路面狭窄，现进行道路修复改造，原有过水路面存在安全隐患现将拆除改成公路涵；（1）路面拆除：574.41m³（2）路基调型:5026.25㎡（3）C30砼路面：5026.25㎡（4）路面切缝：975.58m（5）土方开挖:199.64m³（6）C20埋石砼:54.15m³（7）模板：26.3㎡（8）DN300mm涵管：4m （9）C30砼路面（含钢筋）：35.04m³（10）c20砼底板：13.16m³12)寨子坡路面改造提升及修建挡墙。计划资金77.98万元。</t>
  </si>
  <si>
    <t>已完工，月底能支付完成</t>
  </si>
  <si>
    <t>鹤庆县奶源基地建设项目</t>
  </si>
  <si>
    <t>鹤庆县畜牧工作站</t>
  </si>
  <si>
    <t>全县奶牛规模养殖场</t>
  </si>
  <si>
    <t xml:space="preserve">    1.购买奶牛补助：国外购牛600头，补助3000元/头，县外购牛400头，补助2000元/头；2.贷款贴息补助；3.扩群补助：2000头，补助500元/头；4.青贮补助：84000吨，补助60元/吨；5.优质牧草（燕麦）种植补助：540亩，补助600元/亩；青贮连片种植补助：8000亩，补助300元/亩。</t>
  </si>
  <si>
    <t>民宗60</t>
  </si>
  <si>
    <t>2022年省级财政衔接推进乡村振兴补助资金（少数民族发展任务）</t>
  </si>
  <si>
    <t>少数民族发展</t>
  </si>
  <si>
    <t>县民宗局</t>
  </si>
  <si>
    <t>云鹤镇、六合乡</t>
  </si>
  <si>
    <t>1.仓河民族团结进步示范社区创建；2.民贸民品贷款贴息补助；3.六合彝族（白依人）民俗文化保护和创作提升。</t>
  </si>
  <si>
    <t>中央978</t>
  </si>
  <si>
    <t>2022年第一季度小额信贷贴息</t>
  </si>
  <si>
    <t>小额信贷贴息</t>
  </si>
  <si>
    <t>各乡镇</t>
  </si>
  <si>
    <t>中央</t>
  </si>
  <si>
    <t>对符合贷款条件有贷款意愿的脱贫人口和易返贫致贫户（监测户）进行小额贷款扶持，贷款金额≤10万元/户；贴息贷款金额≤5万元/户。</t>
  </si>
  <si>
    <t>草海镇倒流箐村委会产业发展基础设施（灌溉沟渠）项目</t>
  </si>
  <si>
    <t>产业配套基础设施</t>
  </si>
  <si>
    <t>草海镇倒流箐村委会</t>
  </si>
  <si>
    <t>新建灌溉沟2168m，过水断面为0.3m*0.3m.沟帮高度为0.4m，沟帮厚度为0.2m。</t>
  </si>
  <si>
    <t>西邑镇西园村、水井村、芹河村产业配套基础设施建设项目</t>
  </si>
  <si>
    <t>西邑镇人民政府</t>
  </si>
  <si>
    <t>西邑镇西园、水井、芹河村委会</t>
  </si>
  <si>
    <t>1新建机耕路带单边沟800m，均宽4米，水沟断面0.3*0.3，计划投资48万元；2、西园村姚家院、绞家院新建50立方米水池2个，滴灌主线3000m，支线2000m，计划投资48万元。3、西园村寸家院新建机耕路带单边沟1.5km，均宽4m，水沟断面0.3*0.3计划投资49万元；4.水井村新建机耕路2km，均宽4m，计划资金35万元；5.芹河村建设配套机耕路1km，均宽3m，计划资金28.5万元。</t>
  </si>
  <si>
    <t>西邑镇北衙村、响水河村、奇峰村安全饮水提升项目</t>
  </si>
  <si>
    <t>饮水安全提升</t>
  </si>
  <si>
    <t>西邑镇北衙村、响水河村、奇峰村</t>
  </si>
  <si>
    <t>一、北衙村天眼坡自来水管网改造提升3km，其中DN40热度管2km，DN25热度管1km，计划资金12万元；二、对响水河水安全人饮水源点进行保护，计划资金35万元；三、奇峰下营自来水管网改造7.5km，其中DN50热镀管3km，DN40热镀管4.5km，计划资金40万元。</t>
  </si>
  <si>
    <t>黄坪镇黄坪村坪德小组、子牙关村大湾子小组产业配套基础设施建设项目</t>
  </si>
  <si>
    <t>黄坪镇黄坪村坪德小组、子牙关村大湾子小组</t>
  </si>
  <si>
    <t>1.坪德小组新建产业道路，路面宽4.5米，长780米，共计建设面积3510平方米；挡墙长180m，高2-4m,C15埋石混凝土（20%）浇筑，332m³；DN1500水泥涵管三道18m,DN600水泥涵管一道6m。计划资金60万元；2.大湾子小组新建小组内产业道路，路面宽4米，长3000米，共计建设面积12000平方米计划资金130万元。</t>
  </si>
  <si>
    <t>月底能拨付完毕</t>
  </si>
  <si>
    <t>黄坪镇均华村、子牙关村、围子田村产业配套基础设施建设项目</t>
  </si>
  <si>
    <t>黄坪镇均华村、子牙关村、围子田村</t>
  </si>
  <si>
    <t>1.均华村下三队小组三面光沟防渗改造1200米，沟长1200米，高50厘米，宽40厘米，断面0.5×0.6×0.2，弹石垫层0.15m,C25砼沟底0.1m。计划资金33.6万元；2.均华村委会白土坡小组田沟渠设施防渗修复建设沟长1000米，高50厘米，宽40厘米，断面0.5×0.6×0.2，弹石垫层0.15m,C25砼沟底0.1m。计划资金28万元；3.子牙关村新建三面光沟防渗工程、长度700米、沟面50CM*60CM。C25砼混泥土浇灌。合计234.5m³，计划资金14.1万元；4.围子田村委会抽水站建设项目，DN32镀锌钢管880米,抽水机台、电机、抽水房、抽水机配套附件等。计划资金6.5万元；5.围子田村委会三锅庄水库支沟建设，新建沟长1000米，断面0.5×0.6×0.2，弹石垫层0.15m,C25砼沟底0.1m。计划资金29.5万元。6.围子田村委会百户营产业沟渠建设项目，新建沟长550米，断面0.5×0.6×0.2，弹石垫层0.15m,C25砼沟底0.1m，挡墙110m3。计划资金21.4万元。</t>
  </si>
  <si>
    <t>否</t>
  </si>
  <si>
    <t>项目11月底能完工，资金拨付尽量11月底完成。</t>
  </si>
  <si>
    <t>金墩乡沟渠水毁修复工程项目</t>
  </si>
  <si>
    <t>金墩乡人民政府</t>
  </si>
  <si>
    <t>西甸村委会、新庄村委会</t>
  </si>
  <si>
    <t>对水毁沟道进行修复1200米断面尺寸0.3m*0.4m，1200米断面0.5m*0.6m</t>
  </si>
  <si>
    <t>项目已完工，结余2.169398万元</t>
  </si>
  <si>
    <t>龙开口镇江东村委会麦地村、腊寺佐人饮工程项目</t>
  </si>
  <si>
    <t>江东村、洛琅村、下河川村</t>
  </si>
  <si>
    <t>一、江东村委会麦地村、腊寺佐新建φ25mm热镀锌钢管5.6km，计划资金10万元；二、洛琅村委会六家村新建219mm机井（含内管)145m及水泵一台（含线路安装），计划资金10万元；三、下河川村委会橄榄坡人饮工程，修建50m³蓄水池及5km长度φ25饮水管道安装，计划资金8万元。</t>
  </si>
  <si>
    <t>月底能完工，月底能支付完成</t>
  </si>
  <si>
    <t>六合乡南坡村、五星村供水提升改造项目</t>
  </si>
  <si>
    <t>六合乡人民政府</t>
  </si>
  <si>
    <t>六合乡南坡村、五星村</t>
  </si>
  <si>
    <t>一、在南坡村新建1座300m³水池，毛谷村新建1座100m³水池及管网改造等附属。计划资金50万元、二、在五星村新建1座300m³水池，松坪村新建1座100m³水池及管网改造等附属。计划资金50万元。</t>
  </si>
  <si>
    <t>六合乡美丽村庄创建项目</t>
  </si>
  <si>
    <t>美丽村庄</t>
  </si>
  <si>
    <t>黑水村委会大营村、灵地村委会灵地自然村、六合村委会小尤龙自然村、松园村委会下碧龙自然村</t>
  </si>
  <si>
    <t>实施人居环境提升工程，包括墙体修复、进村道路拓宽修复、村内道路硬化、生活生产照明太阳能路灯。</t>
  </si>
  <si>
    <t>监测户到户种养殖产业扶持项目资金</t>
  </si>
  <si>
    <t>监测对象帮扶等到户类项目</t>
  </si>
  <si>
    <t>计划对343户有种植、养殖需求的监测户，扶持补助母牛164头，母羊216只，母猪169头，种公羊2只、蔬菜种植41.5亩、中药材种植26.7亩。</t>
  </si>
  <si>
    <t>省级718</t>
  </si>
  <si>
    <t xml:space="preserve"> 2022年下半年乡村公益岗位项目</t>
  </si>
  <si>
    <t>乡村公益岗位</t>
  </si>
  <si>
    <t xml:space="preserve"> 2022年下半年辛屯镇设公益岗位16个，草海镇设公益岗位49个，云鹤镇设公益岗位2个，金墩乡设公益岗位53个，松桂镇设公益岗位60个，西邑镇设公益岗位34个，黄坪镇设公益岗位26个，龙开口镇设公益岗位44个，六合乡设公益岗位33个。</t>
  </si>
  <si>
    <t>松桂镇美丽村庄创建项目</t>
  </si>
  <si>
    <t>东坡村委会军营村、长头村委会长头村新窝村委会西箐村、大石村委会大水箐村、松桂村委会街北片</t>
  </si>
  <si>
    <t>东坡村委会军营村村间道路改造及污水治理，长头自然村上片污水处理，新窝村委会西箐村美丽村庄建设C25砼道路硬化，大石村委会大水箐村美丽村庄建设大水箐旧灯坪至白箐余田C30砼三面光沟，祭龙阱出水处蓄水塘防渗处理，街北小组灌溉主沟修复，新建三面光沟。</t>
  </si>
  <si>
    <t>月底完成拨付</t>
  </si>
  <si>
    <t>松桂镇南庄村安全饮水项目</t>
  </si>
  <si>
    <t>松桂镇南庄村</t>
  </si>
  <si>
    <t>新建自来水压力池一件100立方</t>
  </si>
  <si>
    <t>松桂镇大营村抽水站基础设施配套项目</t>
  </si>
  <si>
    <t>松桂镇大营村</t>
  </si>
  <si>
    <t>新开挖及硬化路面，毛路平均宽4.5米，硬化路面平均宽度3米，1号站200米、2号站200米、3号站800米计1200米毛路开挖1200*30000/千米=3.6万元；硬化路面长1200米，平均宽度3米计3600平方米*120/平方米计432000元，合计需资金=46.8万元</t>
  </si>
  <si>
    <t>龙开口镇美丽村庄创建项目</t>
  </si>
  <si>
    <t>禾米村委会沙坪子、箐北村委会李家坪、大箐村委会后坪、江东村委会江东村</t>
  </si>
  <si>
    <t xml:space="preserve">一、禾米村委会沙坪子建设（一）农村公厕改造项目：对原有公厕（旱厕）进行改造提升，改建为无害化卫生厕所；（二）对周边荒地荒坡予以清理整治700㎡。二、箐北村委会李家坪建设（一）村内主干道硬化项目（二）完善人居环境配套设施，改造提升路灯30盏；三、大箐村委会后坪村建设（一）村内主干道边沟边坡治理；（二）建设无害化公厕一座（三）完善人居环境配套设施，改造提升路灯30盏；四、江东村委会江东村建设（一）村内主干道路损毁修复；（二）村内主干道沿线垃圾桶设置；（三）断壁残垣整治清理，对原水电移民搬迁后遗留的断壁残垣予以清理，并在临江位置安装防护栏等设施。             </t>
  </si>
  <si>
    <t>月底能支付完成</t>
  </si>
  <si>
    <t>脱贫人口和监测对象省外务工交通补助、脱贫人口和监测对象在疫情中高风险地区稳定就业务工补助</t>
  </si>
  <si>
    <t>跨省务工人员一次性交通补贴和中高风险地区稳定就业务工补助</t>
  </si>
  <si>
    <t>县人力资源社会保障局</t>
  </si>
  <si>
    <t>在省外稳定就业3个月以上和在疫情中、高风险地区就业并稳岗3个月以上的脱贫劳动力和监测对象，每人给予1000元补助。</t>
  </si>
  <si>
    <t>月底预计再拨15万，其余资金收回财政</t>
  </si>
  <si>
    <t>鹤庆县2022年第二季度扶贫小额信贷贴息资金</t>
  </si>
  <si>
    <t>中央3093</t>
  </si>
  <si>
    <t>2021年第四季度小额信贷贴息</t>
  </si>
  <si>
    <t xml:space="preserve"> 对符合贷款条件有贷款意愿的脱贫人口和易返贫致贫户（监测户）进行小额贷款扶持，贷款金额≤10万元/户；贴息贷款金额≤5万元/户。</t>
  </si>
  <si>
    <t xml:space="preserve"> 2022年上半年乡村公益岗位</t>
  </si>
  <si>
    <t xml:space="preserve"> 2022年上半年辛屯镇设公益岗位12个，草海镇设公益岗位39个，云鹤镇设公益岗位13个，金墩乡设公益岗位50个，西邑镇设公益岗位34个，黄坪镇设公益岗位26个，龙开口镇设公益岗位36个，六合乡设公益岗位33个。</t>
  </si>
  <si>
    <t>安乐村产业发展基础设施沙子坪自来水改造项目</t>
  </si>
  <si>
    <t>村基础设施</t>
  </si>
  <si>
    <t>安乐村沙子坪</t>
  </si>
  <si>
    <t xml:space="preserve"> 修建100m³水池一座及配套基础设施，DN50镀锌钢管安装300m。</t>
  </si>
  <si>
    <t>项目已建设完毕，结余资金0.497866万元</t>
  </si>
  <si>
    <t>倒流箐村委会产业发展基础设施南龙塘下塘建设项目</t>
  </si>
  <si>
    <t>倒流箐村</t>
  </si>
  <si>
    <t xml:space="preserve">    修建长21m，宽19.5m，建设面积409.5m2，最大蓄水位1.5m，最大库容615m3水池一座。</t>
  </si>
  <si>
    <t>月底拨付完毕，结算价34万多（需要补齐）。</t>
  </si>
  <si>
    <t>草海镇示范创建项目</t>
  </si>
  <si>
    <t>示范乡镇</t>
  </si>
  <si>
    <t>草海镇倒流箐村、里习吉村</t>
  </si>
  <si>
    <t xml:space="preserve">  1.在里习吉村扒卡腊自然村实施人畜饮水保障维修提升7866.7米。计划资金5.5万元；2.倒流箐美丽村庄示范，新建新建600m³水塘，使用C25混凝土硬化，尺寸为20m*30m*1m。计划资金21万元。</t>
  </si>
  <si>
    <t>新峰标准化奶牛养殖厂二期建设（续建）项目</t>
  </si>
  <si>
    <t>草海镇新峰村</t>
  </si>
  <si>
    <t>投入资金200万元扩建新峰标准化奶牛养殖厂，占地规模2700平方米，其中，牛舍建筑面积2600平米，散水及排水沟100平米。</t>
  </si>
  <si>
    <t>辛屯镇发展村级集体经济项目</t>
  </si>
  <si>
    <t>辛屯镇人民政府</t>
  </si>
  <si>
    <t>辛屯镇</t>
  </si>
  <si>
    <t>1.青贮池改扩建150立方米。2.新建仓库（共1栋）：建筑面积160平方米，钢结构，共一层；3.新建牛圈：建筑面积750平方米，钢结构，共一层；4.堆粪区场地硬化：200平方米。</t>
  </si>
  <si>
    <t>辛屯镇逢密文明新村产业配套道路建设项目</t>
  </si>
  <si>
    <t>逢密文明新村</t>
  </si>
  <si>
    <t>1.新建双沟带路122米，路宽6米，C30砼硬化732平方米共146.40立方米，排水沟尺寸为500*700mm；2.两边路肩墙均高3.4米，挡墙基础及墙体混凝土共1012.64立方米（最高路肩墙高为5.9米），新建桥一座，跨径6.5米，高5.5米。</t>
  </si>
  <si>
    <t>松桂镇勤劳精品示范村示范创建项目</t>
  </si>
  <si>
    <t>精品示范村、美丽村庄</t>
  </si>
  <si>
    <t>勤劳村</t>
  </si>
  <si>
    <t>对村内残垣断壁和废弃烤烟房进行拆除.新购垃圾桶800只，每户两只，新建打谷晾晒场地，对寸营村的挡墙和主体墙面提升。计划资金120万元，其中少数民族发展资金100万元，重点打造寸营自然村为民族团结示范村。</t>
  </si>
  <si>
    <t>西邑镇西邑精品示范村示范创建项目</t>
  </si>
  <si>
    <t>西邑村</t>
  </si>
  <si>
    <t>利用周边空闲地建设特色乡村经营性生产用房150平方米及配套设施，收集传统农耕器具等。西邑村范围内，对村庄内残垣断壁进行拆除整治，提升人居环境。计划资金200万元，其中少数民族发展资金100万元。</t>
  </si>
  <si>
    <t>已完工，结余0.1</t>
  </si>
  <si>
    <t>西邑镇安全饮水提升项目</t>
  </si>
  <si>
    <t>北衙村</t>
  </si>
  <si>
    <t>北衙村天眼坡自来水管网改造提升3km，其中DN40热度管2km，DN25热度管1km，计划资金12万元</t>
  </si>
  <si>
    <t>西邑镇奇峰村琵琶山村组提升人居环境项目</t>
  </si>
  <si>
    <t>奇峰村</t>
  </si>
  <si>
    <t>奇峰村琵琶山小组串户路硬化800平方米。</t>
  </si>
  <si>
    <t>西邑镇村集体经济响水河村肉牛养殖建设项目</t>
  </si>
  <si>
    <t>响水河村</t>
  </si>
  <si>
    <t xml:space="preserve">    新建550平方米牛舍一栋。</t>
  </si>
  <si>
    <t>西邑镇产业配套基础设施建设项目</t>
  </si>
  <si>
    <t>西园村、水井村、芹河村</t>
  </si>
  <si>
    <t>黄坪镇子牙关、水坪、黄坪等村饮水安全保障工程项目</t>
  </si>
  <si>
    <t>子牙关、黄坪、水坪村</t>
  </si>
  <si>
    <t>（一）子牙关村委会：1.大湾子小组，安装扬程600米抽水泵1个，安装DN89无缝钢管2700米，更换DN25镀锌钢管1300米，更换DN40镀锌钢管500米等；2.清水河小组：安装DN32镀锌钢管1750米，安装DN15镀锌钢管470米，安装水表闸阀12套等。3.下面甸小组：新建50立方水池1个。4.徐家坪小组：从黄竹箐小组引水到徐家坪小组，解决安全人饮问题，安装DN25镀锌钢管4200米，，安装DN25闸阀3个，镇墩安装50个等。（二）水坪村委会：1.水井小组：安装扬程150米抽水泵1个，新建50立方米水池1个，安装DN65镀锌钢管670米，新建引水泉室1个，新建抽水泵房1间等；2.大水箐小组：安装DN100镀锌管1750米（用法兰盘焊接），新建取水口拦水挡墙1面，镇墩35个，闸阀5个，土工膜铺设水塘1个。（三）黄坪村委会：大栗坪小组：打深井210米一口和安装抽水设备，新建泵房1间，安装DN15镀锌钢管200米，安装DN50镀锌钢管2600米，架设50平方米三相电150米，新建50立方米水池2个等。（四）云华村委会：山田小组安装DN32镀锌钢管1800米，闸阀2个，水表1个，镇墩20个。</t>
  </si>
  <si>
    <t>黄坪镇龙泉精品示范村示范创建项目</t>
  </si>
  <si>
    <t>龙泉村</t>
  </si>
  <si>
    <t xml:space="preserve">龙泉村精品示范村计划资金200万元，项目实施内容：改扩建龙泉村上水塘等，补齐必要的小型公益性基础设施，对龙泉村村内道路硬化300平方米，场地平整8800平方米；改造建设粪污收集处理设施，新建排污沟渠127.16米，化粪池2座及配套设施，整治农村人居环境，对村庄残垣断壁、杂物等进行拆除清理等。 </t>
  </si>
  <si>
    <t>黄坪镇产业配套基础设施建设项目</t>
  </si>
  <si>
    <t>金墩乡东山四村安全人饮工程功能提升项目</t>
  </si>
  <si>
    <t>新庄、古乐、磨光、西甸村委会</t>
  </si>
  <si>
    <t>东山四村供水管网安装：DN15热镀锌管13123.69米，DN20热镀锌管9651.5米，DN25热镀锌管893米，DN32热镀锌管3829米，DN40热镀锌管32.5米，DN50热镀锌管1974米.水表445个，水龙头439个，配套闸阀接头等项。</t>
  </si>
  <si>
    <t>金墩乡西甸精品示范村示范创建项目</t>
  </si>
  <si>
    <t>西甸村</t>
  </si>
  <si>
    <t>西甸精品示范村.土方开挖2000m³，土方回填1000m³，浆砌石挡土墙480m³，场地平整1360m³，地砖铺设1360m³，砂砾垫层1360㎡，C15片石混凝土挡土墙20m³，C15混凝土排水沟100m，路灯6盏，农业配套道路硬化1.9公里，农业配套灌溉沟2880m。计划资金181.32万元，其中少数民族发展资金100万元；重点打造中村为民族团结示范村。</t>
  </si>
  <si>
    <t>北溪金锁抽水站线路改造工程项目</t>
  </si>
  <si>
    <t xml:space="preserve">产业配套基础设施 </t>
  </si>
  <si>
    <t>北溪村委会、金锁村委会</t>
  </si>
  <si>
    <t>对北溪村委会河东2队、3队、4队、5队、6队、龙华新村以及金锁太邑6个抽水站抽电路进行改造，具体实施内容变压器2台，JP柜5套，隔断开关6套，架空绝缘线2230米，故障指示器6套，混凝土电杆17基，智能真空断路器1台以及配套设备等。</t>
  </si>
  <si>
    <t>金墩乡奶牛养殖场和西甸村青储料加工场项目</t>
  </si>
  <si>
    <t>金墩乡、西甸村</t>
  </si>
  <si>
    <t xml:space="preserve">    1.新建C15埋石混凝土挡土墙67.27m³；2.20cm厚C20混凝土地面硬化1365㎡；3.DN100水泥涵管12米；4.彩钢瓦加工场225㎡；5.树脂瓦生产用房50.4㎡；6.波形护栏40m；7.自来水管500m；8.电路力工程1项；9.新建牛场一座。</t>
  </si>
  <si>
    <t>金墩乡下金登安置点乡村公益性岗位项目</t>
  </si>
  <si>
    <t>下金登安置点</t>
  </si>
  <si>
    <t>金墩乡下金登安置点乡村公益性岗位1人（突发严重困难户）， 每月工资800元，计0.96万元</t>
  </si>
  <si>
    <t>后山奶源基地改扩建项目、江东生猪养殖场改扩建项目资金</t>
  </si>
  <si>
    <t>江东村</t>
  </si>
  <si>
    <t>后山奶源基地改扩建项目:1.新建牛舍1栋3600㎡（养殖规模400头），建设资金162万元；2.新建干粪棚1座540㎡，建设资金19万元；3.新建沉淀池1个388.8m³，建设资金21万元；4.场地平整，建设资金13万元；5.牛颈架，建设资金11万元；6.新建排水沟、粪沟，建设资金5万元；7.水槽、室外地皮、水电等，建设资金19万元。
    江东生猪养殖场改扩建项目:1.新建1000头生猪标准养殖育肥舍工程，建设资金115万元；2.原育肥舍改造工程（风机、屋面防水、刮粪机、地面修复、排污管道维修等）建设资金10万元；3.新建化粪池1个1000m³，建设资金8万元；4.采购干湿分离机，建设资金4万元；5.机井一眼，建设资金7万元；6.地面硬化及附属设施，建设资金6万元。</t>
  </si>
  <si>
    <t>龙开口镇洛琅精品示范村示范创建项目</t>
  </si>
  <si>
    <t xml:space="preserve">洛琅村 </t>
  </si>
  <si>
    <t>洛琅精品示范村计划资金200万元，其中实施民族发展资金100万元，项目建设内容：（一）品牌打造：进一步提升农产品品质，增强市场竞争力，争取完成洛琅村高原特色水果品牌认证，资金主要用于产品推销。（二）发展壮大村集体经济：洛琅村（六家村）冷库附属设施建设；大门及场地硬化500㎡。（三）特色优势产业：发展壮大洛琅村特色经济林果产业，对新植水果予以奖补，柑橘类奖补500元/亩，其他水果类奖补300元/亩。（四）产业配套基础设施：对六家村进村主干道两侧边沟、边坡进行清理修复。修复边沟36m³(0.3x0.3x400)，清理平整边坡3800㎡。对洛琅村村内道路进行硬化长2km，宽3.5m，厚度20cm。（五）补齐必要的人居环境整治短板：1、重点区域防护网建设；2、垃圾清运设施设备配置：垃圾车、垃圾桶等。3.垃圾临时收集点提质改造。（六）对接洛琅村辖区内龙头企业、种养大户用工需求，收集群众务工意愿，协助群众及时完成劳动力转移就业，资金用于生产经营和劳动技能培训。</t>
  </si>
  <si>
    <t>龙开口镇白土旦杂木林安置点公益岗位项目</t>
  </si>
  <si>
    <t>白土旦杂木林安置点</t>
  </si>
  <si>
    <t>龙开口镇白土旦杂木林安置点易地搬迁公益性岗位5人 ，每人每月工资800元，计4.8万元；</t>
  </si>
  <si>
    <t>2022年六合乡以工代赈工程项目</t>
  </si>
  <si>
    <t>六合村、河东村</t>
  </si>
  <si>
    <t xml:space="preserve"> 1.农田水利建设：新建三面光农田灌溉沟渠967米。2.乡村道路建设：新建道路硬化448米，新建田间机耕路3434米。</t>
  </si>
  <si>
    <t>六合乡大甸精品示范村示范创建项目</t>
  </si>
  <si>
    <t xml:space="preserve"> 大甸村 </t>
  </si>
  <si>
    <t xml:space="preserve">大甸村精品示范村计划资金146万元，其中少数民族发展资金100万元，重点打造东营自然村为民族团结示范村；项目实施：（一）污水管道：1.拆除原有路面约1769㎡，2.挖管沟土方约2919m³，3.原土回填约1150m³，4.中砂回填约1415m³，5.余方弃置约2120m³，6.DN200波纹管约938m，7.DN300波纹管约1724m，8.塑料检查井Φ500约209座，9.出户井约50座等；（二）污水净化池：1.挖一般土方约1500m³，2.土工布铺设约1400m³，3.粘土种植土约376m³，4.干砌毛石护坡约420㎡，5.沉淀池内壁砌筑约435m³等。（三）道路硬化约1000M。   </t>
  </si>
  <si>
    <t>监测户到户种养殖产业扶持项目</t>
  </si>
  <si>
    <t>县农业农村局</t>
  </si>
  <si>
    <t xml:space="preserve">   计划对343户有种植、养殖需求的监测户，扶持补助母牛164头，母羊216只，母猪169头，种公羊2只、蔬菜种植41.5亩、中药材种植26.7亩。</t>
  </si>
  <si>
    <t>鹤庆县耕地生产障碍修复利用核心示范区项目</t>
  </si>
  <si>
    <t>1.建设安全利用措施落地核心示范区，具体落地措施为：水分调控措施；采取优化施肥措施；加强监测，在农产品成熟期，采集农产品样品，进行监测分析，测定措施实施效果。2.建设严格管控区措施落地核心示范区，具体措施为：调整种植结构，种植非食用农产品；实施优化施肥，采取测土配方施肥，增施有机肥等措施；加强监测，在农产品成熟期，采集农产品样品，进行监测分析，测定措施实施效果。</t>
  </si>
  <si>
    <t>养殖基地</t>
  </si>
  <si>
    <t xml:space="preserve"> 1.购买奶牛补助：国外购牛600头，补助3000元/头，县外购牛400头，补助2000元/头；2.贷款贴息补助；3.扩群补助：2000头，补助500元/头；4.青贮补助：84000吨，补助60元/吨；5.优质牧草（燕麦）种植补助：540亩，补助600元/亩；青贮连片种植补助：8000亩，补助300元/亩。</t>
  </si>
  <si>
    <t>金墩乡北溪村委会三组坝塘维修加固工程项目</t>
  </si>
  <si>
    <t>县水务局</t>
  </si>
  <si>
    <t>金墩乡北溪村</t>
  </si>
  <si>
    <t>对金墩乡北溪村委会三组坝塘维修加固，PE63管安装900m,DN80钢管安装7m,安装DN80闸阀1个。</t>
  </si>
  <si>
    <t>西邑镇水井村白脸石饮水工程项目</t>
  </si>
  <si>
    <t>西邑镇水井村</t>
  </si>
  <si>
    <t>改造原管线，新安装DN40管5269.55m。</t>
  </si>
  <si>
    <t>草海镇马厂村竹兰箐10社自来水工程项目</t>
  </si>
  <si>
    <t>草海镇马厂村</t>
  </si>
  <si>
    <t>新建进水池及引水管道，50m³蓄水池1座，安装DN50镀锌管24m，安装DN50闸阀3个，安装PE50管1060m，PE32管300m，PE25管120m，PE20管1000m，DN50消防栓3套。</t>
  </si>
  <si>
    <t>龙开口镇洛琅上、下队机井建设项目</t>
  </si>
  <si>
    <t>龙开口镇洛琅村</t>
  </si>
  <si>
    <t xml:space="preserve">    机井1口。</t>
  </si>
  <si>
    <t>金墩乡河底村产业灌溉水源工程</t>
  </si>
  <si>
    <t>金墩乡河底村</t>
  </si>
  <si>
    <t xml:space="preserve"> 新建拦河坝，土石方开挖回填2076.3m³,C20砼基础320m³，自密实堆石砼10000m³。</t>
  </si>
  <si>
    <t>州级279</t>
  </si>
  <si>
    <t>六合乡大甸村精品示范村</t>
  </si>
  <si>
    <t>六合乡大甸村</t>
  </si>
  <si>
    <t>州级</t>
  </si>
  <si>
    <r>
      <rPr>
        <sz val="10"/>
        <rFont val="宋体"/>
        <charset val="134"/>
        <scheme val="minor"/>
      </rPr>
      <t>（一）污水管道：</t>
    </r>
    <r>
      <rPr>
        <sz val="10"/>
        <rFont val="宋体"/>
        <charset val="0"/>
        <scheme val="minor"/>
      </rPr>
      <t>1.</t>
    </r>
    <r>
      <rPr>
        <sz val="10"/>
        <rFont val="宋体"/>
        <charset val="134"/>
        <scheme val="minor"/>
      </rPr>
      <t>拆除原有路面约</t>
    </r>
    <r>
      <rPr>
        <sz val="10"/>
        <rFont val="宋体"/>
        <charset val="0"/>
        <scheme val="minor"/>
      </rPr>
      <t>1769</t>
    </r>
    <r>
      <rPr>
        <sz val="10"/>
        <rFont val="宋体"/>
        <charset val="134"/>
        <scheme val="minor"/>
      </rPr>
      <t>㎡，</t>
    </r>
    <r>
      <rPr>
        <sz val="10"/>
        <rFont val="宋体"/>
        <charset val="0"/>
        <scheme val="minor"/>
      </rPr>
      <t>2.</t>
    </r>
    <r>
      <rPr>
        <sz val="10"/>
        <rFont val="宋体"/>
        <charset val="134"/>
        <scheme val="minor"/>
      </rPr>
      <t>挖管沟土方约</t>
    </r>
    <r>
      <rPr>
        <sz val="10"/>
        <rFont val="宋体"/>
        <charset val="0"/>
        <scheme val="minor"/>
      </rPr>
      <t>2919m³</t>
    </r>
    <r>
      <rPr>
        <sz val="10"/>
        <rFont val="宋体"/>
        <charset val="134"/>
        <scheme val="minor"/>
      </rPr>
      <t>，</t>
    </r>
    <r>
      <rPr>
        <sz val="10"/>
        <rFont val="宋体"/>
        <charset val="0"/>
        <scheme val="minor"/>
      </rPr>
      <t>3.</t>
    </r>
    <r>
      <rPr>
        <sz val="10"/>
        <rFont val="宋体"/>
        <charset val="134"/>
        <scheme val="minor"/>
      </rPr>
      <t>原土回填约</t>
    </r>
    <r>
      <rPr>
        <sz val="10"/>
        <rFont val="宋体"/>
        <charset val="0"/>
        <scheme val="minor"/>
      </rPr>
      <t>1150m³</t>
    </r>
    <r>
      <rPr>
        <sz val="10"/>
        <rFont val="宋体"/>
        <charset val="134"/>
        <scheme val="minor"/>
      </rPr>
      <t>，</t>
    </r>
    <r>
      <rPr>
        <sz val="10"/>
        <rFont val="宋体"/>
        <charset val="0"/>
        <scheme val="minor"/>
      </rPr>
      <t>4.</t>
    </r>
    <r>
      <rPr>
        <sz val="10"/>
        <rFont val="宋体"/>
        <charset val="134"/>
        <scheme val="minor"/>
      </rPr>
      <t>中砂回填约</t>
    </r>
    <r>
      <rPr>
        <sz val="10"/>
        <rFont val="宋体"/>
        <charset val="0"/>
        <scheme val="minor"/>
      </rPr>
      <t>1415m³</t>
    </r>
    <r>
      <rPr>
        <sz val="10"/>
        <rFont val="宋体"/>
        <charset val="134"/>
        <scheme val="minor"/>
      </rPr>
      <t>，</t>
    </r>
    <r>
      <rPr>
        <sz val="10"/>
        <rFont val="宋体"/>
        <charset val="0"/>
        <scheme val="minor"/>
      </rPr>
      <t>5.</t>
    </r>
    <r>
      <rPr>
        <sz val="10"/>
        <rFont val="宋体"/>
        <charset val="134"/>
        <scheme val="minor"/>
      </rPr>
      <t>余方弃置约</t>
    </r>
    <r>
      <rPr>
        <sz val="10"/>
        <rFont val="宋体"/>
        <charset val="0"/>
        <scheme val="minor"/>
      </rPr>
      <t>2120m³</t>
    </r>
    <r>
      <rPr>
        <sz val="10"/>
        <rFont val="宋体"/>
        <charset val="134"/>
        <scheme val="minor"/>
      </rPr>
      <t>，</t>
    </r>
    <r>
      <rPr>
        <sz val="10"/>
        <rFont val="宋体"/>
        <charset val="0"/>
        <scheme val="minor"/>
      </rPr>
      <t>6.DN200</t>
    </r>
    <r>
      <rPr>
        <sz val="10"/>
        <rFont val="宋体"/>
        <charset val="134"/>
        <scheme val="minor"/>
      </rPr>
      <t>波纹管约</t>
    </r>
    <r>
      <rPr>
        <sz val="10"/>
        <rFont val="宋体"/>
        <charset val="0"/>
        <scheme val="minor"/>
      </rPr>
      <t>938m</t>
    </r>
    <r>
      <rPr>
        <sz val="10"/>
        <rFont val="宋体"/>
        <charset val="134"/>
        <scheme val="minor"/>
      </rPr>
      <t>，</t>
    </r>
    <r>
      <rPr>
        <sz val="10"/>
        <rFont val="宋体"/>
        <charset val="0"/>
        <scheme val="minor"/>
      </rPr>
      <t>7.DN300</t>
    </r>
    <r>
      <rPr>
        <sz val="10"/>
        <rFont val="宋体"/>
        <charset val="134"/>
        <scheme val="minor"/>
      </rPr>
      <t>波纹管约</t>
    </r>
    <r>
      <rPr>
        <sz val="10"/>
        <rFont val="宋体"/>
        <charset val="0"/>
        <scheme val="minor"/>
      </rPr>
      <t>1724m</t>
    </r>
    <r>
      <rPr>
        <sz val="10"/>
        <rFont val="宋体"/>
        <charset val="134"/>
        <scheme val="minor"/>
      </rPr>
      <t>，</t>
    </r>
    <r>
      <rPr>
        <sz val="10"/>
        <rFont val="宋体"/>
        <charset val="0"/>
        <scheme val="minor"/>
      </rPr>
      <t>8.</t>
    </r>
    <r>
      <rPr>
        <sz val="10"/>
        <rFont val="宋体"/>
        <charset val="134"/>
        <scheme val="minor"/>
      </rPr>
      <t>塑料检查井</t>
    </r>
    <r>
      <rPr>
        <sz val="10"/>
        <rFont val="宋体"/>
        <charset val="0"/>
        <scheme val="minor"/>
      </rPr>
      <t>Φ500</t>
    </r>
    <r>
      <rPr>
        <sz val="10"/>
        <rFont val="宋体"/>
        <charset val="134"/>
        <scheme val="minor"/>
      </rPr>
      <t>约</t>
    </r>
    <r>
      <rPr>
        <sz val="10"/>
        <rFont val="宋体"/>
        <charset val="0"/>
        <scheme val="minor"/>
      </rPr>
      <t>209</t>
    </r>
    <r>
      <rPr>
        <sz val="10"/>
        <rFont val="宋体"/>
        <charset val="134"/>
        <scheme val="minor"/>
      </rPr>
      <t>座，</t>
    </r>
    <r>
      <rPr>
        <sz val="10"/>
        <rFont val="宋体"/>
        <charset val="0"/>
        <scheme val="minor"/>
      </rPr>
      <t>9.</t>
    </r>
    <r>
      <rPr>
        <sz val="10"/>
        <rFont val="宋体"/>
        <charset val="134"/>
        <scheme val="minor"/>
      </rPr>
      <t>出户井约</t>
    </r>
    <r>
      <rPr>
        <sz val="10"/>
        <rFont val="宋体"/>
        <charset val="0"/>
        <scheme val="minor"/>
      </rPr>
      <t>50</t>
    </r>
    <r>
      <rPr>
        <sz val="10"/>
        <rFont val="宋体"/>
        <charset val="134"/>
        <scheme val="minor"/>
      </rPr>
      <t>座等；</t>
    </r>
    <r>
      <rPr>
        <sz val="10"/>
        <rFont val="宋体"/>
        <charset val="0"/>
        <scheme val="minor"/>
      </rPr>
      <t xml:space="preserve">
</t>
    </r>
    <r>
      <rPr>
        <sz val="10"/>
        <rFont val="宋体"/>
        <charset val="134"/>
        <scheme val="minor"/>
      </rPr>
      <t>（二）污水净化池：</t>
    </r>
    <r>
      <rPr>
        <sz val="10"/>
        <rFont val="宋体"/>
        <charset val="0"/>
        <scheme val="minor"/>
      </rPr>
      <t>1.</t>
    </r>
    <r>
      <rPr>
        <sz val="10"/>
        <rFont val="宋体"/>
        <charset val="134"/>
        <scheme val="minor"/>
      </rPr>
      <t>挖一般土方约</t>
    </r>
    <r>
      <rPr>
        <sz val="10"/>
        <rFont val="宋体"/>
        <charset val="0"/>
        <scheme val="minor"/>
      </rPr>
      <t>1500m³</t>
    </r>
    <r>
      <rPr>
        <sz val="10"/>
        <rFont val="宋体"/>
        <charset val="134"/>
        <scheme val="minor"/>
      </rPr>
      <t>，</t>
    </r>
    <r>
      <rPr>
        <sz val="10"/>
        <rFont val="宋体"/>
        <charset val="0"/>
        <scheme val="minor"/>
      </rPr>
      <t>2.</t>
    </r>
    <r>
      <rPr>
        <sz val="10"/>
        <rFont val="宋体"/>
        <charset val="134"/>
        <scheme val="minor"/>
      </rPr>
      <t>土工布铺设约</t>
    </r>
    <r>
      <rPr>
        <sz val="10"/>
        <rFont val="宋体"/>
        <charset val="0"/>
        <scheme val="minor"/>
      </rPr>
      <t>1400m³</t>
    </r>
    <r>
      <rPr>
        <sz val="10"/>
        <rFont val="宋体"/>
        <charset val="134"/>
        <scheme val="minor"/>
      </rPr>
      <t>，</t>
    </r>
    <r>
      <rPr>
        <sz val="10"/>
        <rFont val="宋体"/>
        <charset val="0"/>
        <scheme val="minor"/>
      </rPr>
      <t>3.</t>
    </r>
    <r>
      <rPr>
        <sz val="10"/>
        <rFont val="宋体"/>
        <charset val="134"/>
        <scheme val="minor"/>
      </rPr>
      <t>粘土种植土约</t>
    </r>
    <r>
      <rPr>
        <sz val="10"/>
        <rFont val="宋体"/>
        <charset val="0"/>
        <scheme val="minor"/>
      </rPr>
      <t>376m³</t>
    </r>
    <r>
      <rPr>
        <sz val="10"/>
        <rFont val="宋体"/>
        <charset val="134"/>
        <scheme val="minor"/>
      </rPr>
      <t>，</t>
    </r>
    <r>
      <rPr>
        <sz val="10"/>
        <rFont val="宋体"/>
        <charset val="0"/>
        <scheme val="minor"/>
      </rPr>
      <t>4.</t>
    </r>
    <r>
      <rPr>
        <sz val="10"/>
        <rFont val="宋体"/>
        <charset val="134"/>
        <scheme val="minor"/>
      </rPr>
      <t>干砌毛石护坡约</t>
    </r>
    <r>
      <rPr>
        <sz val="10"/>
        <rFont val="宋体"/>
        <charset val="0"/>
        <scheme val="minor"/>
      </rPr>
      <t>420</t>
    </r>
    <r>
      <rPr>
        <sz val="10"/>
        <rFont val="宋体"/>
        <charset val="134"/>
        <scheme val="minor"/>
      </rPr>
      <t>㎡，</t>
    </r>
    <r>
      <rPr>
        <sz val="10"/>
        <rFont val="宋体"/>
        <charset val="0"/>
        <scheme val="minor"/>
      </rPr>
      <t>5.</t>
    </r>
    <r>
      <rPr>
        <sz val="10"/>
        <rFont val="宋体"/>
        <charset val="134"/>
        <scheme val="minor"/>
      </rPr>
      <t>沉淀池内壁砌筑约</t>
    </r>
    <r>
      <rPr>
        <sz val="10"/>
        <rFont val="宋体"/>
        <charset val="0"/>
        <scheme val="minor"/>
      </rPr>
      <t>435m³</t>
    </r>
    <r>
      <rPr>
        <sz val="10"/>
        <rFont val="宋体"/>
        <charset val="134"/>
        <scheme val="minor"/>
      </rPr>
      <t>等。（三）道路硬化约</t>
    </r>
    <r>
      <rPr>
        <sz val="10"/>
        <rFont val="宋体"/>
        <charset val="0"/>
        <scheme val="minor"/>
      </rPr>
      <t>1000M.</t>
    </r>
  </si>
  <si>
    <t>六合乡松园村委会下碧龙村美丽村庄</t>
  </si>
  <si>
    <t>六合乡松园村委会下碧龙村</t>
  </si>
  <si>
    <r>
      <rPr>
        <sz val="10"/>
        <rFont val="宋体"/>
        <charset val="0"/>
        <scheme val="minor"/>
      </rPr>
      <t>1.</t>
    </r>
    <r>
      <rPr>
        <sz val="10"/>
        <rFont val="宋体"/>
        <charset val="134"/>
        <scheme val="minor"/>
      </rPr>
      <t>新建水泥排污管</t>
    </r>
    <r>
      <rPr>
        <sz val="10"/>
        <rFont val="宋体"/>
        <charset val="0"/>
        <scheme val="minor"/>
      </rPr>
      <t>280</t>
    </r>
    <r>
      <rPr>
        <sz val="10"/>
        <rFont val="宋体"/>
        <charset val="134"/>
        <scheme val="minor"/>
      </rPr>
      <t>米。</t>
    </r>
    <r>
      <rPr>
        <sz val="10"/>
        <rFont val="宋体"/>
        <charset val="0"/>
        <scheme val="minor"/>
      </rPr>
      <t>2.</t>
    </r>
    <r>
      <rPr>
        <sz val="10"/>
        <rFont val="宋体"/>
        <charset val="134"/>
        <scheme val="minor"/>
      </rPr>
      <t>太阳能路灯</t>
    </r>
    <r>
      <rPr>
        <sz val="10"/>
        <rFont val="宋体"/>
        <charset val="0"/>
        <scheme val="minor"/>
      </rPr>
      <t>20</t>
    </r>
    <r>
      <rPr>
        <sz val="10"/>
        <rFont val="宋体"/>
        <charset val="134"/>
        <scheme val="minor"/>
      </rPr>
      <t>盏。</t>
    </r>
    <r>
      <rPr>
        <sz val="10"/>
        <rFont val="宋体"/>
        <charset val="0"/>
        <scheme val="minor"/>
      </rPr>
      <t>3.</t>
    </r>
    <r>
      <rPr>
        <sz val="10"/>
        <rFont val="宋体"/>
        <charset val="134"/>
        <scheme val="minor"/>
      </rPr>
      <t>计划建设</t>
    </r>
    <r>
      <rPr>
        <sz val="10"/>
        <rFont val="宋体"/>
        <charset val="0"/>
        <scheme val="minor"/>
      </rPr>
      <t>600</t>
    </r>
    <r>
      <rPr>
        <sz val="10"/>
        <rFont val="宋体"/>
        <charset val="134"/>
        <scheme val="minor"/>
      </rPr>
      <t>立方氧化池</t>
    </r>
  </si>
  <si>
    <t>六合乡黑水村委会大营村美丽村庄</t>
  </si>
  <si>
    <t>六合乡黑水村委会大营村</t>
  </si>
  <si>
    <r>
      <rPr>
        <sz val="10"/>
        <rFont val="宋体"/>
        <charset val="0"/>
        <scheme val="minor"/>
      </rPr>
      <t>1.</t>
    </r>
    <r>
      <rPr>
        <sz val="10"/>
        <rFont val="宋体"/>
        <charset val="134"/>
        <scheme val="minor"/>
      </rPr>
      <t>安装光能路灯</t>
    </r>
    <r>
      <rPr>
        <sz val="10"/>
        <rFont val="宋体"/>
        <charset val="0"/>
        <scheme val="minor"/>
      </rPr>
      <t>30</t>
    </r>
    <r>
      <rPr>
        <sz val="10"/>
        <rFont val="宋体"/>
        <charset val="134"/>
        <scheme val="minor"/>
      </rPr>
      <t>盏，单价</t>
    </r>
    <r>
      <rPr>
        <sz val="10"/>
        <rFont val="宋体"/>
        <charset val="0"/>
        <scheme val="minor"/>
      </rPr>
      <t>3000</t>
    </r>
    <r>
      <rPr>
        <sz val="10"/>
        <rFont val="宋体"/>
        <charset val="134"/>
        <scheme val="minor"/>
      </rPr>
      <t>元，共计</t>
    </r>
    <r>
      <rPr>
        <sz val="10"/>
        <rFont val="宋体"/>
        <charset val="0"/>
        <scheme val="minor"/>
      </rPr>
      <t>9</t>
    </r>
    <r>
      <rPr>
        <sz val="10"/>
        <rFont val="宋体"/>
        <charset val="134"/>
        <scheme val="minor"/>
      </rPr>
      <t>万元</t>
    </r>
    <r>
      <rPr>
        <sz val="10"/>
        <rFont val="宋体"/>
        <charset val="0"/>
        <scheme val="minor"/>
      </rPr>
      <t>;2.</t>
    </r>
    <r>
      <rPr>
        <sz val="10"/>
        <rFont val="宋体"/>
        <charset val="134"/>
        <scheme val="minor"/>
      </rPr>
      <t>大营村内</t>
    </r>
    <r>
      <rPr>
        <sz val="10"/>
        <rFont val="宋体"/>
        <charset val="0"/>
        <scheme val="minor"/>
      </rPr>
      <t>280</t>
    </r>
    <r>
      <rPr>
        <sz val="10"/>
        <rFont val="宋体"/>
        <charset val="134"/>
        <scheme val="minor"/>
      </rPr>
      <t>米污水管网改造，</t>
    </r>
    <r>
      <rPr>
        <sz val="10"/>
        <rFont val="宋体"/>
        <charset val="0"/>
        <scheme val="minor"/>
      </rPr>
      <t>340</t>
    </r>
    <r>
      <rPr>
        <sz val="10"/>
        <rFont val="宋体"/>
        <charset val="134"/>
        <scheme val="minor"/>
      </rPr>
      <t>米污水管网新建。</t>
    </r>
    <r>
      <rPr>
        <sz val="10"/>
        <rFont val="宋体"/>
        <charset val="0"/>
        <scheme val="minor"/>
      </rPr>
      <t>3.</t>
    </r>
    <r>
      <rPr>
        <sz val="10"/>
        <rFont val="宋体"/>
        <charset val="134"/>
        <scheme val="minor"/>
      </rPr>
      <t>黑水丫口到黑水村委会道路修复与拓宽，长</t>
    </r>
    <r>
      <rPr>
        <sz val="10"/>
        <rFont val="宋体"/>
        <charset val="0"/>
        <scheme val="minor"/>
      </rPr>
      <t>1000</t>
    </r>
    <r>
      <rPr>
        <sz val="10"/>
        <rFont val="宋体"/>
        <charset val="134"/>
        <scheme val="minor"/>
      </rPr>
      <t>米，宽</t>
    </r>
    <r>
      <rPr>
        <sz val="10"/>
        <rFont val="宋体"/>
        <charset val="0"/>
        <scheme val="minor"/>
      </rPr>
      <t>5</t>
    </r>
    <r>
      <rPr>
        <sz val="10"/>
        <rFont val="宋体"/>
        <charset val="134"/>
        <scheme val="minor"/>
      </rPr>
      <t>米</t>
    </r>
    <r>
      <rPr>
        <sz val="10"/>
        <rFont val="宋体"/>
        <charset val="0"/>
        <scheme val="minor"/>
      </rPr>
      <t>.</t>
    </r>
  </si>
  <si>
    <t>六合乡灵地村委会灵地大村美丽村庄</t>
  </si>
  <si>
    <t>六合乡灵地村委会灵地大村</t>
  </si>
  <si>
    <r>
      <rPr>
        <sz val="10"/>
        <rFont val="宋体"/>
        <charset val="0"/>
        <scheme val="minor"/>
      </rPr>
      <t>1.</t>
    </r>
    <r>
      <rPr>
        <sz val="10"/>
        <rFont val="宋体"/>
        <charset val="134"/>
        <scheme val="minor"/>
      </rPr>
      <t>进村路安装民族特色路灯</t>
    </r>
    <r>
      <rPr>
        <sz val="10"/>
        <rFont val="宋体"/>
        <charset val="0"/>
        <scheme val="minor"/>
      </rPr>
      <t>40</t>
    </r>
    <r>
      <rPr>
        <sz val="10"/>
        <rFont val="宋体"/>
        <charset val="134"/>
        <scheme val="minor"/>
      </rPr>
      <t>盏</t>
    </r>
    <r>
      <rPr>
        <sz val="10"/>
        <rFont val="宋体"/>
        <charset val="0"/>
        <scheme val="minor"/>
      </rPr>
      <t>.2.</t>
    </r>
    <r>
      <rPr>
        <sz val="10"/>
        <rFont val="宋体"/>
        <charset val="134"/>
        <scheme val="minor"/>
      </rPr>
      <t>进村公路拓宽</t>
    </r>
    <r>
      <rPr>
        <sz val="10"/>
        <rFont val="宋体"/>
        <charset val="0"/>
        <scheme val="minor"/>
      </rPr>
      <t>2</t>
    </r>
    <r>
      <rPr>
        <sz val="10"/>
        <rFont val="宋体"/>
        <charset val="134"/>
        <scheme val="minor"/>
      </rPr>
      <t>米，长</t>
    </r>
    <r>
      <rPr>
        <sz val="10"/>
        <rFont val="宋体"/>
        <charset val="0"/>
        <scheme val="minor"/>
      </rPr>
      <t>1.4</t>
    </r>
    <r>
      <rPr>
        <sz val="10"/>
        <rFont val="宋体"/>
        <charset val="134"/>
        <scheme val="minor"/>
      </rPr>
      <t>公路并硬化。</t>
    </r>
  </si>
  <si>
    <t>西邑镇奇峰村委会上营村美丽村庄</t>
  </si>
  <si>
    <t>西邑镇奇峰村委会上营村</t>
  </si>
  <si>
    <r>
      <rPr>
        <sz val="10"/>
        <rFont val="宋体"/>
        <charset val="134"/>
        <scheme val="minor"/>
      </rPr>
      <t>改造上营冬瓜塘，提升人居环境，做到统一规划</t>
    </r>
    <r>
      <rPr>
        <sz val="10"/>
        <rFont val="宋体"/>
        <charset val="0"/>
        <scheme val="minor"/>
      </rPr>
      <t>,</t>
    </r>
    <r>
      <rPr>
        <sz val="10"/>
        <rFont val="宋体"/>
        <charset val="134"/>
        <scheme val="minor"/>
      </rPr>
      <t>建成布局合理、设施配套、环境优美、生态良好的新农村</t>
    </r>
  </si>
  <si>
    <t>西邑镇响水河村委会响水河村美丽村庄</t>
  </si>
  <si>
    <t>西邑镇响水河村委会响水河村</t>
  </si>
  <si>
    <r>
      <rPr>
        <sz val="10"/>
        <rFont val="宋体"/>
        <charset val="134"/>
        <scheme val="minor"/>
      </rPr>
      <t>对响水河自然村道路进行加固改造，在响水河自然村道路设置路灯建设</t>
    </r>
    <r>
      <rPr>
        <sz val="10"/>
        <rFont val="宋体"/>
        <charset val="0"/>
        <scheme val="minor"/>
      </rPr>
      <t>30</t>
    </r>
    <r>
      <rPr>
        <sz val="10"/>
        <rFont val="宋体"/>
        <charset val="134"/>
        <scheme val="minor"/>
      </rPr>
      <t>盏。</t>
    </r>
  </si>
  <si>
    <t>西邑镇西园村委会陈家院美丽村庄</t>
  </si>
  <si>
    <t>西邑镇西园村委会陈家院</t>
  </si>
  <si>
    <r>
      <rPr>
        <sz val="10"/>
        <rFont val="宋体"/>
        <charset val="134"/>
        <scheme val="minor"/>
      </rPr>
      <t>在西园村陈家院范围内扶持</t>
    </r>
    <r>
      <rPr>
        <sz val="10"/>
        <rFont val="宋体"/>
        <charset val="0"/>
        <scheme val="minor"/>
      </rPr>
      <t>44</t>
    </r>
    <r>
      <rPr>
        <sz val="10"/>
        <rFont val="宋体"/>
        <charset val="134"/>
        <scheme val="minor"/>
      </rPr>
      <t>户农户发展蔬菜种植，主要水池建设</t>
    </r>
    <r>
      <rPr>
        <sz val="10"/>
        <rFont val="宋体"/>
        <charset val="0"/>
        <scheme val="minor"/>
      </rPr>
      <t>50</t>
    </r>
    <r>
      <rPr>
        <sz val="10"/>
        <rFont val="宋体"/>
        <charset val="134"/>
        <scheme val="minor"/>
      </rPr>
      <t>立方米一个，喷灌主线</t>
    </r>
    <r>
      <rPr>
        <sz val="10"/>
        <rFont val="宋体"/>
        <charset val="0"/>
        <scheme val="minor"/>
      </rPr>
      <t>2500</t>
    </r>
    <r>
      <rPr>
        <sz val="10"/>
        <rFont val="宋体"/>
        <charset val="134"/>
        <scheme val="minor"/>
      </rPr>
      <t>米。</t>
    </r>
  </si>
  <si>
    <t>西邑镇七坪村委会官庄村美丽村庄</t>
  </si>
  <si>
    <t>西邑镇七坪村委会官庄村</t>
  </si>
  <si>
    <r>
      <rPr>
        <sz val="10"/>
        <rFont val="宋体"/>
        <charset val="134"/>
        <scheme val="minor"/>
      </rPr>
      <t>官庄自然村人居环境提升，路灯建设</t>
    </r>
    <r>
      <rPr>
        <sz val="10"/>
        <rFont val="宋体"/>
        <charset val="0"/>
        <scheme val="minor"/>
      </rPr>
      <t>36</t>
    </r>
    <r>
      <rPr>
        <sz val="10"/>
        <rFont val="宋体"/>
        <charset val="134"/>
        <scheme val="minor"/>
      </rPr>
      <t>盏，整治残垣断壁，硬化打谷场地</t>
    </r>
    <r>
      <rPr>
        <sz val="10"/>
        <rFont val="宋体"/>
        <charset val="0"/>
        <scheme val="minor"/>
      </rPr>
      <t>450</t>
    </r>
    <r>
      <rPr>
        <sz val="10"/>
        <rFont val="宋体"/>
        <charset val="134"/>
        <scheme val="minor"/>
      </rPr>
      <t>平方米。</t>
    </r>
  </si>
  <si>
    <t>西邑镇炉坪村委会新庄村美丽村庄</t>
  </si>
  <si>
    <t>西邑镇炉坪村委会新庄村</t>
  </si>
  <si>
    <r>
      <rPr>
        <sz val="10"/>
        <rFont val="宋体"/>
        <charset val="134"/>
        <scheme val="minor"/>
      </rPr>
      <t>新庄自然村建设化粪池一座。</t>
    </r>
    <r>
      <rPr>
        <sz val="10"/>
        <rFont val="宋体"/>
        <charset val="0"/>
        <scheme val="minor"/>
      </rPr>
      <t>1.</t>
    </r>
    <r>
      <rPr>
        <sz val="10"/>
        <rFont val="宋体"/>
        <charset val="134"/>
        <scheme val="minor"/>
      </rPr>
      <t>新庄自然村进村主干道两旁、公共场所安装太阳能路灯</t>
    </r>
    <r>
      <rPr>
        <sz val="10"/>
        <rFont val="宋体"/>
        <charset val="0"/>
        <scheme val="minor"/>
      </rPr>
      <t>37</t>
    </r>
    <r>
      <rPr>
        <sz val="10"/>
        <rFont val="宋体"/>
        <charset val="134"/>
        <scheme val="minor"/>
      </rPr>
      <t>盏。</t>
    </r>
  </si>
  <si>
    <t>黄坪镇姜寅村委会同元寺美丽村庄</t>
  </si>
  <si>
    <t>黄坪镇姜寅村委会同元寺</t>
  </si>
  <si>
    <r>
      <rPr>
        <sz val="10"/>
        <rFont val="宋体"/>
        <charset val="0"/>
        <scheme val="minor"/>
      </rPr>
      <t>1</t>
    </r>
    <r>
      <rPr>
        <sz val="10"/>
        <rFont val="宋体"/>
        <charset val="134"/>
        <scheme val="minor"/>
      </rPr>
      <t>、道路拓宽平整，计</t>
    </r>
    <r>
      <rPr>
        <sz val="10"/>
        <rFont val="宋体"/>
        <charset val="0"/>
        <scheme val="minor"/>
      </rPr>
      <t>400</t>
    </r>
    <r>
      <rPr>
        <sz val="10"/>
        <rFont val="宋体"/>
        <charset val="134"/>
        <scheme val="minor"/>
      </rPr>
      <t>米，宽</t>
    </r>
    <r>
      <rPr>
        <sz val="10"/>
        <rFont val="宋体"/>
        <charset val="0"/>
        <scheme val="minor"/>
      </rPr>
      <t>1</t>
    </r>
    <r>
      <rPr>
        <sz val="10"/>
        <rFont val="宋体"/>
        <charset val="134"/>
        <scheme val="minor"/>
      </rPr>
      <t>米，计</t>
    </r>
    <r>
      <rPr>
        <sz val="10"/>
        <rFont val="宋体"/>
        <charset val="0"/>
        <scheme val="minor"/>
      </rPr>
      <t>400</t>
    </r>
    <r>
      <rPr>
        <sz val="10"/>
        <rFont val="宋体"/>
        <charset val="134"/>
        <scheme val="minor"/>
      </rPr>
      <t>平方；安装</t>
    </r>
    <r>
      <rPr>
        <sz val="10"/>
        <rFont val="宋体"/>
        <charset val="0"/>
        <scheme val="minor"/>
      </rPr>
      <t>LED</t>
    </r>
    <r>
      <rPr>
        <sz val="10"/>
        <rFont val="宋体"/>
        <charset val="134"/>
        <scheme val="minor"/>
      </rPr>
      <t>太阳能板路灯（</t>
    </r>
    <r>
      <rPr>
        <sz val="10"/>
        <rFont val="宋体"/>
        <charset val="0"/>
        <scheme val="minor"/>
      </rPr>
      <t>6m</t>
    </r>
    <r>
      <rPr>
        <sz val="10"/>
        <rFont val="宋体"/>
        <charset val="134"/>
        <scheme val="minor"/>
      </rPr>
      <t>杆）</t>
    </r>
    <r>
      <rPr>
        <sz val="10"/>
        <rFont val="宋体"/>
        <charset val="0"/>
        <scheme val="minor"/>
      </rPr>
      <t>20</t>
    </r>
    <r>
      <rPr>
        <sz val="10"/>
        <rFont val="宋体"/>
        <charset val="134"/>
        <scheme val="minor"/>
      </rPr>
      <t>盏，</t>
    </r>
    <r>
      <rPr>
        <sz val="10"/>
        <rFont val="宋体"/>
        <charset val="0"/>
        <scheme val="minor"/>
      </rPr>
      <t>9m</t>
    </r>
    <r>
      <rPr>
        <sz val="10"/>
        <rFont val="宋体"/>
        <charset val="134"/>
        <scheme val="minor"/>
      </rPr>
      <t>杆</t>
    </r>
    <r>
      <rPr>
        <sz val="10"/>
        <rFont val="宋体"/>
        <charset val="0"/>
        <scheme val="minor"/>
      </rPr>
      <t>20</t>
    </r>
    <r>
      <rPr>
        <sz val="10"/>
        <rFont val="宋体"/>
        <charset val="134"/>
        <scheme val="minor"/>
      </rPr>
      <t>盏；雨棚（长</t>
    </r>
    <r>
      <rPr>
        <sz val="10"/>
        <rFont val="宋体"/>
        <charset val="0"/>
        <scheme val="minor"/>
      </rPr>
      <t>10m*</t>
    </r>
    <r>
      <rPr>
        <sz val="10"/>
        <rFont val="宋体"/>
        <charset val="134"/>
        <scheme val="minor"/>
      </rPr>
      <t>宽</t>
    </r>
    <r>
      <rPr>
        <sz val="10"/>
        <rFont val="宋体"/>
        <charset val="0"/>
        <scheme val="minor"/>
      </rPr>
      <t>2m</t>
    </r>
    <r>
      <rPr>
        <sz val="10"/>
        <rFont val="宋体"/>
        <charset val="134"/>
        <scheme val="minor"/>
      </rPr>
      <t>）；</t>
    </r>
    <r>
      <rPr>
        <sz val="10"/>
        <rFont val="宋体"/>
        <charset val="0"/>
        <scheme val="minor"/>
      </rPr>
      <t>2</t>
    </r>
    <r>
      <rPr>
        <sz val="10"/>
        <rFont val="宋体"/>
        <charset val="134"/>
        <scheme val="minor"/>
      </rPr>
      <t>、硬化长</t>
    </r>
    <r>
      <rPr>
        <sz val="10"/>
        <rFont val="宋体"/>
        <charset val="0"/>
        <scheme val="minor"/>
      </rPr>
      <t>130</t>
    </r>
    <r>
      <rPr>
        <sz val="10"/>
        <rFont val="宋体"/>
        <charset val="134"/>
        <scheme val="minor"/>
      </rPr>
      <t>米，宽</t>
    </r>
    <r>
      <rPr>
        <sz val="10"/>
        <rFont val="宋体"/>
        <charset val="0"/>
        <scheme val="minor"/>
      </rPr>
      <t>3</t>
    </r>
    <r>
      <rPr>
        <sz val="10"/>
        <rFont val="宋体"/>
        <charset val="134"/>
        <scheme val="minor"/>
      </rPr>
      <t>米，厚</t>
    </r>
    <r>
      <rPr>
        <sz val="10"/>
        <rFont val="宋体"/>
        <charset val="0"/>
        <scheme val="minor"/>
      </rPr>
      <t>0.2</t>
    </r>
    <r>
      <rPr>
        <sz val="10"/>
        <rFont val="宋体"/>
        <charset val="134"/>
        <scheme val="minor"/>
      </rPr>
      <t>米，计</t>
    </r>
    <r>
      <rPr>
        <sz val="10"/>
        <rFont val="宋体"/>
        <charset val="0"/>
        <scheme val="minor"/>
      </rPr>
      <t>390</t>
    </r>
    <r>
      <rPr>
        <sz val="10"/>
        <rFont val="宋体"/>
        <charset val="134"/>
        <scheme val="minor"/>
      </rPr>
      <t>平方，</t>
    </r>
    <r>
      <rPr>
        <sz val="10"/>
        <rFont val="宋体"/>
        <charset val="0"/>
        <scheme val="minor"/>
      </rPr>
      <t>120</t>
    </r>
    <r>
      <rPr>
        <sz val="10"/>
        <rFont val="宋体"/>
        <charset val="134"/>
        <scheme val="minor"/>
      </rPr>
      <t>元</t>
    </r>
    <r>
      <rPr>
        <sz val="10"/>
        <rFont val="宋体"/>
        <charset val="0"/>
        <scheme val="minor"/>
      </rPr>
      <t>/</t>
    </r>
    <r>
      <rPr>
        <sz val="10"/>
        <rFont val="宋体"/>
        <charset val="134"/>
        <scheme val="minor"/>
      </rPr>
      <t>平方；</t>
    </r>
    <r>
      <rPr>
        <sz val="10"/>
        <rFont val="宋体"/>
        <charset val="0"/>
        <scheme val="minor"/>
      </rPr>
      <t>3</t>
    </r>
    <r>
      <rPr>
        <sz val="10"/>
        <rFont val="宋体"/>
        <charset val="134"/>
        <scheme val="minor"/>
      </rPr>
      <t>、同元寺道路沿线垃圾箱建设</t>
    </r>
    <r>
      <rPr>
        <sz val="10"/>
        <rFont val="宋体"/>
        <charset val="0"/>
        <scheme val="minor"/>
      </rPr>
      <t>5</t>
    </r>
    <r>
      <rPr>
        <sz val="10"/>
        <rFont val="宋体"/>
        <charset val="134"/>
        <scheme val="minor"/>
      </rPr>
      <t>个；道路边党建及爱国卫生运动等内容宣传广告牌</t>
    </r>
    <r>
      <rPr>
        <sz val="10"/>
        <rFont val="宋体"/>
        <charset val="0"/>
        <scheme val="minor"/>
      </rPr>
      <t>8</t>
    </r>
    <r>
      <rPr>
        <sz val="10"/>
        <rFont val="宋体"/>
        <charset val="134"/>
        <scheme val="minor"/>
      </rPr>
      <t>块等。</t>
    </r>
  </si>
  <si>
    <t>黄坪镇新泉村委会龙盘庄美丽村庄</t>
  </si>
  <si>
    <t>黄坪镇新泉村委会龙盘庄</t>
  </si>
  <si>
    <r>
      <rPr>
        <sz val="10"/>
        <rFont val="宋体"/>
        <charset val="0"/>
        <scheme val="minor"/>
      </rPr>
      <t>1</t>
    </r>
    <r>
      <rPr>
        <sz val="10"/>
        <rFont val="宋体"/>
        <charset val="134"/>
        <scheme val="minor"/>
      </rPr>
      <t>、集镇排污及农业灌溉渠工程：基础土方开挖</t>
    </r>
    <r>
      <rPr>
        <sz val="10"/>
        <rFont val="宋体"/>
        <charset val="0"/>
        <scheme val="minor"/>
      </rPr>
      <t>123.5m³</t>
    </r>
    <r>
      <rPr>
        <sz val="10"/>
        <rFont val="宋体"/>
        <charset val="134"/>
        <scheme val="minor"/>
      </rPr>
      <t>，土方回填夯实</t>
    </r>
    <r>
      <rPr>
        <sz val="10"/>
        <rFont val="宋体"/>
        <charset val="0"/>
        <scheme val="minor"/>
      </rPr>
      <t>19m³</t>
    </r>
    <r>
      <rPr>
        <sz val="10"/>
        <rFont val="宋体"/>
        <charset val="134"/>
        <scheme val="minor"/>
      </rPr>
      <t>，</t>
    </r>
    <r>
      <rPr>
        <sz val="10"/>
        <rFont val="宋体"/>
        <charset val="0"/>
        <scheme val="minor"/>
      </rPr>
      <t>C20</t>
    </r>
    <r>
      <rPr>
        <sz val="10"/>
        <rFont val="宋体"/>
        <charset val="134"/>
        <scheme val="minor"/>
      </rPr>
      <t>混凝土沟邦</t>
    </r>
    <r>
      <rPr>
        <sz val="10"/>
        <rFont val="宋体"/>
        <charset val="0"/>
        <scheme val="minor"/>
      </rPr>
      <t>51.3m³</t>
    </r>
    <r>
      <rPr>
        <sz val="10"/>
        <rFont val="宋体"/>
        <charset val="134"/>
        <scheme val="minor"/>
      </rPr>
      <t>，沟底</t>
    </r>
    <r>
      <rPr>
        <sz val="10"/>
        <rFont val="宋体"/>
        <charset val="0"/>
        <scheme val="minor"/>
      </rPr>
      <t>14.25m³</t>
    </r>
    <r>
      <rPr>
        <sz val="10"/>
        <rFont val="宋体"/>
        <charset val="134"/>
        <scheme val="minor"/>
      </rPr>
      <t>，弹石垫层</t>
    </r>
    <r>
      <rPr>
        <sz val="10"/>
        <rFont val="宋体"/>
        <charset val="0"/>
        <scheme val="minor"/>
      </rPr>
      <t>28.5m³</t>
    </r>
    <r>
      <rPr>
        <sz val="10"/>
        <rFont val="宋体"/>
        <charset val="134"/>
        <scheme val="minor"/>
      </rPr>
      <t>，模板</t>
    </r>
    <r>
      <rPr>
        <sz val="10"/>
        <rFont val="宋体"/>
        <charset val="0"/>
        <scheme val="minor"/>
      </rPr>
      <t>256.5m³</t>
    </r>
    <r>
      <rPr>
        <sz val="10"/>
        <rFont val="宋体"/>
        <charset val="134"/>
        <scheme val="minor"/>
      </rPr>
      <t>，沥青模板伸缩缝</t>
    </r>
    <r>
      <rPr>
        <sz val="10"/>
        <rFont val="宋体"/>
        <charset val="0"/>
        <scheme val="minor"/>
      </rPr>
      <t>2.43</t>
    </r>
    <r>
      <rPr>
        <sz val="10"/>
        <rFont val="宋体"/>
        <charset val="134"/>
        <scheme val="minor"/>
      </rPr>
      <t>㎡；</t>
    </r>
    <r>
      <rPr>
        <sz val="10"/>
        <rFont val="宋体"/>
        <charset val="0"/>
        <scheme val="minor"/>
      </rPr>
      <t>2</t>
    </r>
    <r>
      <rPr>
        <sz val="10"/>
        <rFont val="宋体"/>
        <charset val="134"/>
        <scheme val="minor"/>
      </rPr>
      <t>、箱式小型铁皮垃圾箱</t>
    </r>
    <r>
      <rPr>
        <sz val="10"/>
        <rFont val="宋体"/>
        <charset val="0"/>
        <scheme val="minor"/>
      </rPr>
      <t>5</t>
    </r>
    <r>
      <rPr>
        <sz val="10"/>
        <rFont val="宋体"/>
        <charset val="134"/>
        <scheme val="minor"/>
      </rPr>
      <t>个，</t>
    </r>
    <r>
      <rPr>
        <sz val="10"/>
        <rFont val="宋体"/>
        <charset val="0"/>
        <scheme val="minor"/>
      </rPr>
      <t>3</t>
    </r>
    <r>
      <rPr>
        <sz val="10"/>
        <rFont val="宋体"/>
        <charset val="134"/>
        <scheme val="minor"/>
      </rPr>
      <t>、路灯工程：太阳能路灯（</t>
    </r>
    <r>
      <rPr>
        <sz val="10"/>
        <rFont val="宋体"/>
        <charset val="0"/>
        <scheme val="minor"/>
      </rPr>
      <t>LED</t>
    </r>
    <r>
      <rPr>
        <sz val="10"/>
        <rFont val="宋体"/>
        <charset val="134"/>
        <scheme val="minor"/>
      </rPr>
      <t>，</t>
    </r>
    <r>
      <rPr>
        <sz val="10"/>
        <rFont val="宋体"/>
        <charset val="0"/>
        <scheme val="minor"/>
      </rPr>
      <t>6m</t>
    </r>
    <r>
      <rPr>
        <sz val="10"/>
        <rFont val="宋体"/>
        <charset val="134"/>
        <scheme val="minor"/>
      </rPr>
      <t>杆</t>
    </r>
    <r>
      <rPr>
        <sz val="10"/>
        <rFont val="宋体"/>
        <charset val="0"/>
        <scheme val="minor"/>
      </rPr>
      <t>34</t>
    </r>
    <r>
      <rPr>
        <sz val="10"/>
        <rFont val="宋体"/>
        <charset val="134"/>
        <scheme val="minor"/>
      </rPr>
      <t>盏，太阳能路灯（</t>
    </r>
    <r>
      <rPr>
        <sz val="10"/>
        <rFont val="宋体"/>
        <charset val="0"/>
        <scheme val="minor"/>
      </rPr>
      <t>LED</t>
    </r>
    <r>
      <rPr>
        <sz val="10"/>
        <rFont val="宋体"/>
        <charset val="134"/>
        <scheme val="minor"/>
      </rPr>
      <t>，</t>
    </r>
    <r>
      <rPr>
        <sz val="10"/>
        <rFont val="宋体"/>
        <charset val="0"/>
        <scheme val="minor"/>
      </rPr>
      <t>9m</t>
    </r>
    <r>
      <rPr>
        <sz val="10"/>
        <rFont val="宋体"/>
        <charset val="134"/>
        <scheme val="minor"/>
      </rPr>
      <t>杆）</t>
    </r>
    <r>
      <rPr>
        <sz val="10"/>
        <rFont val="宋体"/>
        <charset val="0"/>
        <scheme val="minor"/>
      </rPr>
      <t>15</t>
    </r>
    <r>
      <rPr>
        <sz val="10"/>
        <rFont val="宋体"/>
        <charset val="134"/>
        <scheme val="minor"/>
      </rPr>
      <t>盏；</t>
    </r>
    <r>
      <rPr>
        <sz val="10"/>
        <rFont val="宋体"/>
        <charset val="0"/>
        <scheme val="minor"/>
      </rPr>
      <t>4</t>
    </r>
    <r>
      <rPr>
        <sz val="10"/>
        <rFont val="宋体"/>
        <charset val="134"/>
        <scheme val="minor"/>
      </rPr>
      <t>、道路围栏制安</t>
    </r>
    <r>
      <rPr>
        <sz val="10"/>
        <rFont val="宋体"/>
        <charset val="0"/>
        <scheme val="minor"/>
      </rPr>
      <t>40m</t>
    </r>
    <r>
      <rPr>
        <sz val="10"/>
        <rFont val="宋体"/>
        <charset val="134"/>
        <scheme val="minor"/>
      </rPr>
      <t>。</t>
    </r>
  </si>
  <si>
    <t>黄坪镇黄坪村委会马家坝美丽村庄</t>
  </si>
  <si>
    <t>黄坪镇黄坪村委会马家坝</t>
  </si>
  <si>
    <r>
      <rPr>
        <sz val="10"/>
        <rFont val="宋体"/>
        <charset val="0"/>
        <scheme val="minor"/>
      </rPr>
      <t>1.</t>
    </r>
    <r>
      <rPr>
        <sz val="10"/>
        <rFont val="宋体"/>
        <charset val="134"/>
        <scheme val="minor"/>
      </rPr>
      <t>张兵户门口休闲区：挡墙长</t>
    </r>
    <r>
      <rPr>
        <sz val="10"/>
        <rFont val="宋体"/>
        <charset val="0"/>
        <scheme val="minor"/>
      </rPr>
      <t>17m</t>
    </r>
    <r>
      <rPr>
        <sz val="10"/>
        <rFont val="宋体"/>
        <charset val="134"/>
        <scheme val="minor"/>
      </rPr>
      <t>，高</t>
    </r>
    <r>
      <rPr>
        <sz val="10"/>
        <rFont val="宋体"/>
        <charset val="0"/>
        <scheme val="minor"/>
      </rPr>
      <t>2m</t>
    </r>
    <r>
      <rPr>
        <sz val="10"/>
        <rFont val="宋体"/>
        <charset val="134"/>
        <scheme val="minor"/>
      </rPr>
      <t>；青石板铺设</t>
    </r>
    <r>
      <rPr>
        <sz val="10"/>
        <rFont val="宋体"/>
        <charset val="0"/>
        <scheme val="minor"/>
      </rPr>
      <t>54.6</t>
    </r>
    <r>
      <rPr>
        <sz val="10"/>
        <rFont val="宋体"/>
        <charset val="134"/>
        <scheme val="minor"/>
      </rPr>
      <t>㎡；钢管围栏安装长</t>
    </r>
    <r>
      <rPr>
        <sz val="10"/>
        <rFont val="宋体"/>
        <charset val="0"/>
        <scheme val="minor"/>
      </rPr>
      <t>17m</t>
    </r>
    <r>
      <rPr>
        <sz val="10"/>
        <rFont val="宋体"/>
        <charset val="134"/>
        <scheme val="minor"/>
      </rPr>
      <t>，长椅</t>
    </r>
    <r>
      <rPr>
        <sz val="10"/>
        <rFont val="宋体"/>
        <charset val="0"/>
        <scheme val="minor"/>
      </rPr>
      <t>17m</t>
    </r>
    <r>
      <rPr>
        <sz val="10"/>
        <rFont val="宋体"/>
        <charset val="134"/>
        <scheme val="minor"/>
      </rPr>
      <t>。</t>
    </r>
    <r>
      <rPr>
        <sz val="10"/>
        <rFont val="宋体"/>
        <charset val="0"/>
        <scheme val="minor"/>
      </rPr>
      <t>2.</t>
    </r>
    <r>
      <rPr>
        <sz val="10"/>
        <rFont val="宋体"/>
        <charset val="134"/>
        <scheme val="minor"/>
      </rPr>
      <t>二道坪踏步台阶</t>
    </r>
    <r>
      <rPr>
        <sz val="10"/>
        <rFont val="宋体"/>
        <charset val="0"/>
        <scheme val="minor"/>
      </rPr>
      <t>80m</t>
    </r>
    <r>
      <rPr>
        <sz val="10"/>
        <rFont val="宋体"/>
        <charset val="134"/>
        <scheme val="minor"/>
      </rPr>
      <t>：青石板铺设踏步台阶</t>
    </r>
    <r>
      <rPr>
        <sz val="10"/>
        <rFont val="宋体"/>
        <charset val="0"/>
        <scheme val="minor"/>
      </rPr>
      <t>153</t>
    </r>
    <r>
      <rPr>
        <sz val="10"/>
        <rFont val="宋体"/>
        <charset val="134"/>
        <scheme val="minor"/>
      </rPr>
      <t>㎡；钢管围栏安装长</t>
    </r>
    <r>
      <rPr>
        <sz val="10"/>
        <rFont val="宋体"/>
        <charset val="0"/>
        <scheme val="minor"/>
      </rPr>
      <t>190.6m</t>
    </r>
    <r>
      <rPr>
        <sz val="10"/>
        <rFont val="宋体"/>
        <charset val="134"/>
        <scheme val="minor"/>
      </rPr>
      <t>；挡墙长</t>
    </r>
    <r>
      <rPr>
        <sz val="10"/>
        <rFont val="宋体"/>
        <charset val="0"/>
        <scheme val="minor"/>
      </rPr>
      <t>17m</t>
    </r>
    <r>
      <rPr>
        <sz val="10"/>
        <rFont val="宋体"/>
        <charset val="134"/>
        <scheme val="minor"/>
      </rPr>
      <t>，高</t>
    </r>
    <r>
      <rPr>
        <sz val="10"/>
        <rFont val="宋体"/>
        <charset val="0"/>
        <scheme val="minor"/>
      </rPr>
      <t>3.5m</t>
    </r>
    <r>
      <rPr>
        <sz val="10"/>
        <rFont val="宋体"/>
        <charset val="134"/>
        <scheme val="minor"/>
      </rPr>
      <t>。</t>
    </r>
    <r>
      <rPr>
        <sz val="10"/>
        <rFont val="宋体"/>
        <charset val="0"/>
        <scheme val="minor"/>
      </rPr>
      <t>3.</t>
    </r>
    <r>
      <rPr>
        <sz val="10"/>
        <rFont val="宋体"/>
        <charset val="134"/>
        <scheme val="minor"/>
      </rPr>
      <t>村内亮化：新装太阳能路灯</t>
    </r>
    <r>
      <rPr>
        <sz val="10"/>
        <rFont val="宋体"/>
        <charset val="0"/>
        <scheme val="minor"/>
      </rPr>
      <t>28</t>
    </r>
    <r>
      <rPr>
        <sz val="10"/>
        <rFont val="宋体"/>
        <charset val="134"/>
        <scheme val="minor"/>
      </rPr>
      <t>盏；太阳能路灯维修</t>
    </r>
    <r>
      <rPr>
        <sz val="10"/>
        <rFont val="宋体"/>
        <charset val="0"/>
        <scheme val="minor"/>
      </rPr>
      <t>12</t>
    </r>
    <r>
      <rPr>
        <sz val="10"/>
        <rFont val="宋体"/>
        <charset val="134"/>
        <scheme val="minor"/>
      </rPr>
      <t>盏；用电路灯维修</t>
    </r>
    <r>
      <rPr>
        <sz val="10"/>
        <rFont val="宋体"/>
        <charset val="0"/>
        <scheme val="minor"/>
      </rPr>
      <t>10</t>
    </r>
    <r>
      <rPr>
        <sz val="10"/>
        <rFont val="宋体"/>
        <charset val="134"/>
        <scheme val="minor"/>
      </rPr>
      <t>盏。</t>
    </r>
    <r>
      <rPr>
        <sz val="10"/>
        <rFont val="宋体"/>
        <charset val="0"/>
        <scheme val="minor"/>
      </rPr>
      <t>4.</t>
    </r>
    <r>
      <rPr>
        <sz val="10"/>
        <rFont val="宋体"/>
        <charset val="134"/>
        <scheme val="minor"/>
      </rPr>
      <t>村内石桌子安装</t>
    </r>
    <r>
      <rPr>
        <sz val="10"/>
        <rFont val="宋体"/>
        <charset val="0"/>
        <scheme val="minor"/>
      </rPr>
      <t>5</t>
    </r>
    <r>
      <rPr>
        <sz val="10"/>
        <rFont val="宋体"/>
        <charset val="134"/>
        <scheme val="minor"/>
      </rPr>
      <t>套。</t>
    </r>
  </si>
  <si>
    <t>黄坪镇新坪村委会新高家营美丽村庄</t>
  </si>
  <si>
    <t>黄坪镇新坪村委会新高家营</t>
  </si>
  <si>
    <r>
      <rPr>
        <sz val="10"/>
        <rFont val="宋体"/>
        <charset val="134"/>
        <scheme val="minor"/>
      </rPr>
      <t>一、鹤庆县</t>
    </r>
    <r>
      <rPr>
        <sz val="10"/>
        <rFont val="宋体"/>
        <charset val="0"/>
        <scheme val="minor"/>
      </rPr>
      <t>2021</t>
    </r>
    <r>
      <rPr>
        <sz val="10"/>
        <rFont val="宋体"/>
        <charset val="134"/>
        <scheme val="minor"/>
      </rPr>
      <t>年黄坪镇新高家营乡村振兴美丽村庄创建项目</t>
    </r>
    <r>
      <rPr>
        <sz val="10"/>
        <rFont val="宋体"/>
        <charset val="0"/>
        <scheme val="minor"/>
      </rPr>
      <t>-1</t>
    </r>
    <r>
      <rPr>
        <sz val="10"/>
        <rFont val="宋体"/>
        <charset val="134"/>
        <scheme val="minor"/>
      </rPr>
      <t>、土方开挖外运；</t>
    </r>
    <r>
      <rPr>
        <sz val="10"/>
        <rFont val="宋体"/>
        <charset val="0"/>
        <scheme val="minor"/>
      </rPr>
      <t>2</t>
    </r>
    <r>
      <rPr>
        <sz val="10"/>
        <rFont val="宋体"/>
        <charset val="134"/>
        <scheme val="minor"/>
      </rPr>
      <t>、挡墙基础土方开挖；</t>
    </r>
    <r>
      <rPr>
        <sz val="10"/>
        <rFont val="宋体"/>
        <charset val="0"/>
        <scheme val="minor"/>
      </rPr>
      <t>3</t>
    </r>
    <r>
      <rPr>
        <sz val="10"/>
        <rFont val="宋体"/>
        <charset val="134"/>
        <scheme val="minor"/>
      </rPr>
      <t>、基础土方回填；</t>
    </r>
    <r>
      <rPr>
        <sz val="10"/>
        <rFont val="宋体"/>
        <charset val="0"/>
        <scheme val="minor"/>
      </rPr>
      <t>4</t>
    </r>
    <r>
      <rPr>
        <sz val="10"/>
        <rFont val="宋体"/>
        <charset val="134"/>
        <scheme val="minor"/>
      </rPr>
      <t>、</t>
    </r>
    <r>
      <rPr>
        <sz val="10"/>
        <rFont val="宋体"/>
        <charset val="0"/>
        <scheme val="minor"/>
      </rPr>
      <t>C20</t>
    </r>
    <r>
      <rPr>
        <sz val="10"/>
        <rFont val="宋体"/>
        <charset val="134"/>
        <scheme val="minor"/>
      </rPr>
      <t>埋石混凝土（</t>
    </r>
    <r>
      <rPr>
        <sz val="10"/>
        <rFont val="宋体"/>
        <charset val="0"/>
        <scheme val="minor"/>
      </rPr>
      <t>20%</t>
    </r>
    <r>
      <rPr>
        <sz val="10"/>
        <rFont val="宋体"/>
        <charset val="134"/>
        <scheme val="minor"/>
      </rPr>
      <t>）；</t>
    </r>
    <r>
      <rPr>
        <sz val="10"/>
        <rFont val="宋体"/>
        <charset val="0"/>
        <scheme val="minor"/>
      </rPr>
      <t>5</t>
    </r>
    <r>
      <rPr>
        <sz val="10"/>
        <rFont val="宋体"/>
        <charset val="134"/>
        <scheme val="minor"/>
      </rPr>
      <t>、</t>
    </r>
    <r>
      <rPr>
        <sz val="10"/>
        <rFont val="宋体"/>
        <charset val="0"/>
        <scheme val="minor"/>
      </rPr>
      <t>C25</t>
    </r>
    <r>
      <rPr>
        <sz val="10"/>
        <rFont val="宋体"/>
        <charset val="134"/>
        <scheme val="minor"/>
      </rPr>
      <t>混凝土；</t>
    </r>
    <r>
      <rPr>
        <sz val="10"/>
        <rFont val="宋体"/>
        <charset val="0"/>
        <scheme val="minor"/>
      </rPr>
      <t>6</t>
    </r>
    <r>
      <rPr>
        <sz val="10"/>
        <rFont val="宋体"/>
        <charset val="134"/>
        <scheme val="minor"/>
      </rPr>
      <t>、沥青木板伸缩缝；</t>
    </r>
    <r>
      <rPr>
        <sz val="10"/>
        <rFont val="宋体"/>
        <charset val="0"/>
        <scheme val="minor"/>
      </rPr>
      <t>7</t>
    </r>
    <r>
      <rPr>
        <sz val="10"/>
        <rFont val="宋体"/>
        <charset val="134"/>
        <scheme val="minor"/>
      </rPr>
      <t>、</t>
    </r>
    <r>
      <rPr>
        <sz val="10"/>
        <rFont val="宋体"/>
        <charset val="0"/>
        <scheme val="minor"/>
      </rPr>
      <t>C20</t>
    </r>
    <r>
      <rPr>
        <sz val="10"/>
        <rFont val="宋体"/>
        <charset val="134"/>
        <scheme val="minor"/>
      </rPr>
      <t>混凝土；</t>
    </r>
    <r>
      <rPr>
        <sz val="10"/>
        <rFont val="宋体"/>
        <charset val="0"/>
        <scheme val="minor"/>
      </rPr>
      <t>8</t>
    </r>
    <r>
      <rPr>
        <sz val="10"/>
        <rFont val="宋体"/>
        <charset val="134"/>
        <scheme val="minor"/>
      </rPr>
      <t>、伸缩缝切割；</t>
    </r>
    <r>
      <rPr>
        <sz val="10"/>
        <rFont val="宋体"/>
        <charset val="0"/>
        <scheme val="minor"/>
      </rPr>
      <t>9</t>
    </r>
    <r>
      <rPr>
        <sz val="10"/>
        <rFont val="宋体"/>
        <charset val="134"/>
        <scheme val="minor"/>
      </rPr>
      <t>、模板制安；</t>
    </r>
    <r>
      <rPr>
        <sz val="10"/>
        <rFont val="宋体"/>
        <charset val="0"/>
        <scheme val="minor"/>
      </rPr>
      <t>10</t>
    </r>
    <r>
      <rPr>
        <sz val="10"/>
        <rFont val="宋体"/>
        <charset val="134"/>
        <scheme val="minor"/>
      </rPr>
      <t>、围栏；</t>
    </r>
    <r>
      <rPr>
        <sz val="10"/>
        <rFont val="宋体"/>
        <charset val="0"/>
        <scheme val="minor"/>
      </rPr>
      <t>11</t>
    </r>
    <r>
      <rPr>
        <sz val="10"/>
        <rFont val="宋体"/>
        <charset val="134"/>
        <scheme val="minor"/>
      </rPr>
      <t>、台阶</t>
    </r>
    <r>
      <rPr>
        <sz val="10"/>
        <rFont val="宋体"/>
        <charset val="0"/>
        <scheme val="minor"/>
      </rPr>
      <t>;12</t>
    </r>
    <r>
      <rPr>
        <sz val="10"/>
        <rFont val="宋体"/>
        <charset val="134"/>
        <scheme val="minor"/>
      </rPr>
      <t>、沟道预制盖板（宽</t>
    </r>
    <r>
      <rPr>
        <sz val="10"/>
        <rFont val="宋体"/>
        <charset val="0"/>
        <scheme val="minor"/>
      </rPr>
      <t>60cm</t>
    </r>
    <r>
      <rPr>
        <sz val="10"/>
        <rFont val="宋体"/>
        <charset val="134"/>
        <scheme val="minor"/>
      </rPr>
      <t>，厚度</t>
    </r>
    <r>
      <rPr>
        <sz val="10"/>
        <rFont val="宋体"/>
        <charset val="0"/>
        <scheme val="minor"/>
      </rPr>
      <t>15cm</t>
    </r>
    <r>
      <rPr>
        <sz val="10"/>
        <rFont val="宋体"/>
        <charset val="134"/>
        <scheme val="minor"/>
      </rPr>
      <t>）等。</t>
    </r>
  </si>
  <si>
    <t>黄坪镇业务人员已和领导汇报，争取这个月底拨付</t>
  </si>
  <si>
    <t>黄坪镇石洞村委会小石洞村美丽村庄</t>
  </si>
  <si>
    <t>黄坪镇石洞村委会小石洞村</t>
  </si>
  <si>
    <r>
      <rPr>
        <sz val="10"/>
        <rFont val="宋体"/>
        <charset val="0"/>
        <scheme val="minor"/>
      </rPr>
      <t>1</t>
    </r>
    <r>
      <rPr>
        <sz val="10"/>
        <rFont val="宋体"/>
        <charset val="134"/>
        <scheme val="minor"/>
      </rPr>
      <t>、水塘建设（基础土石方开挖</t>
    </r>
    <r>
      <rPr>
        <sz val="10"/>
        <rFont val="宋体"/>
        <charset val="0"/>
        <scheme val="minor"/>
      </rPr>
      <t>20.34m³</t>
    </r>
    <r>
      <rPr>
        <sz val="10"/>
        <rFont val="宋体"/>
        <charset val="134"/>
        <scheme val="minor"/>
      </rPr>
      <t>、</t>
    </r>
    <r>
      <rPr>
        <sz val="10"/>
        <rFont val="宋体"/>
        <charset val="0"/>
        <scheme val="minor"/>
      </rPr>
      <t>C15</t>
    </r>
    <r>
      <rPr>
        <sz val="10"/>
        <rFont val="宋体"/>
        <charset val="134"/>
        <scheme val="minor"/>
      </rPr>
      <t>埋石混凝土（</t>
    </r>
    <r>
      <rPr>
        <sz val="10"/>
        <rFont val="宋体"/>
        <charset val="0"/>
        <scheme val="minor"/>
      </rPr>
      <t>20%</t>
    </r>
    <r>
      <rPr>
        <sz val="10"/>
        <rFont val="宋体"/>
        <charset val="134"/>
        <scheme val="minor"/>
      </rPr>
      <t>埋石率）挡墙</t>
    </r>
    <r>
      <rPr>
        <sz val="10"/>
        <rFont val="宋体"/>
        <charset val="0"/>
        <scheme val="minor"/>
      </rPr>
      <t>10.22m³</t>
    </r>
    <r>
      <rPr>
        <sz val="10"/>
        <rFont val="宋体"/>
        <charset val="134"/>
        <scheme val="minor"/>
      </rPr>
      <t>、模板制安</t>
    </r>
    <r>
      <rPr>
        <sz val="10"/>
        <rFont val="宋体"/>
        <charset val="0"/>
        <scheme val="minor"/>
      </rPr>
      <t>49.02</t>
    </r>
    <r>
      <rPr>
        <sz val="10"/>
        <rFont val="宋体"/>
        <charset val="134"/>
        <scheme val="minor"/>
      </rPr>
      <t>㎡、毛石支砌</t>
    </r>
    <r>
      <rPr>
        <sz val="10"/>
        <rFont val="宋体"/>
        <charset val="0"/>
        <scheme val="minor"/>
      </rPr>
      <t>8.83m³</t>
    </r>
    <r>
      <rPr>
        <sz val="10"/>
        <rFont val="宋体"/>
        <charset val="134"/>
        <scheme val="minor"/>
      </rPr>
      <t>、路面调坡检平开挖</t>
    </r>
    <r>
      <rPr>
        <sz val="10"/>
        <rFont val="宋体"/>
        <charset val="0"/>
        <scheme val="minor"/>
      </rPr>
      <t>308.97</t>
    </r>
    <r>
      <rPr>
        <sz val="10"/>
        <rFont val="宋体"/>
        <charset val="134"/>
        <scheme val="minor"/>
      </rPr>
      <t>㎡、</t>
    </r>
    <r>
      <rPr>
        <sz val="10"/>
        <rFont val="宋体"/>
        <charset val="0"/>
        <scheme val="minor"/>
      </rPr>
      <t>C25</t>
    </r>
    <r>
      <rPr>
        <sz val="10"/>
        <rFont val="宋体"/>
        <charset val="134"/>
        <scheme val="minor"/>
      </rPr>
      <t>砼路面</t>
    </r>
    <r>
      <rPr>
        <sz val="10"/>
        <rFont val="宋体"/>
        <charset val="0"/>
        <scheme val="minor"/>
      </rPr>
      <t>61.79m³</t>
    </r>
    <r>
      <rPr>
        <sz val="10"/>
        <rFont val="宋体"/>
        <charset val="134"/>
        <scheme val="minor"/>
      </rPr>
      <t>、毛石垫层</t>
    </r>
    <r>
      <rPr>
        <sz val="10"/>
        <rFont val="宋体"/>
        <charset val="0"/>
        <scheme val="minor"/>
      </rPr>
      <t>28.42m³</t>
    </r>
    <r>
      <rPr>
        <sz val="10"/>
        <rFont val="宋体"/>
        <charset val="134"/>
        <scheme val="minor"/>
      </rPr>
      <t>、场地人工砂铺设</t>
    </r>
    <r>
      <rPr>
        <sz val="10"/>
        <rFont val="宋体"/>
        <charset val="0"/>
        <scheme val="minor"/>
      </rPr>
      <t>14.82m³</t>
    </r>
    <r>
      <rPr>
        <sz val="10"/>
        <rFont val="宋体"/>
        <charset val="134"/>
        <scheme val="minor"/>
      </rPr>
      <t>）；</t>
    </r>
    <r>
      <rPr>
        <sz val="10"/>
        <rFont val="宋体"/>
        <charset val="0"/>
        <scheme val="minor"/>
      </rPr>
      <t>3.</t>
    </r>
    <r>
      <rPr>
        <sz val="10"/>
        <rFont val="宋体"/>
        <charset val="134"/>
        <scheme val="minor"/>
      </rPr>
      <t>进村道路扩建（基础土石方开挖</t>
    </r>
    <r>
      <rPr>
        <sz val="10"/>
        <rFont val="宋体"/>
        <charset val="0"/>
        <scheme val="minor"/>
      </rPr>
      <t>39.9m³</t>
    </r>
    <r>
      <rPr>
        <sz val="10"/>
        <rFont val="宋体"/>
        <charset val="134"/>
        <scheme val="minor"/>
      </rPr>
      <t>、</t>
    </r>
    <r>
      <rPr>
        <sz val="10"/>
        <rFont val="宋体"/>
        <charset val="0"/>
        <scheme val="minor"/>
      </rPr>
      <t>C15</t>
    </r>
    <r>
      <rPr>
        <sz val="10"/>
        <rFont val="宋体"/>
        <charset val="134"/>
        <scheme val="minor"/>
      </rPr>
      <t>埋石混凝土（</t>
    </r>
    <r>
      <rPr>
        <sz val="10"/>
        <rFont val="宋体"/>
        <charset val="0"/>
        <scheme val="minor"/>
      </rPr>
      <t>20%</t>
    </r>
    <r>
      <rPr>
        <sz val="10"/>
        <rFont val="宋体"/>
        <charset val="134"/>
        <scheme val="minor"/>
      </rPr>
      <t>埋石率）</t>
    </r>
    <r>
      <rPr>
        <sz val="10"/>
        <rFont val="宋体"/>
        <charset val="0"/>
        <scheme val="minor"/>
      </rPr>
      <t>16.03m³</t>
    </r>
    <r>
      <rPr>
        <sz val="10"/>
        <rFont val="宋体"/>
        <charset val="134"/>
        <scheme val="minor"/>
      </rPr>
      <t>、模板制安</t>
    </r>
    <r>
      <rPr>
        <sz val="10"/>
        <rFont val="宋体"/>
        <charset val="0"/>
        <scheme val="minor"/>
      </rPr>
      <t>71.25</t>
    </r>
    <r>
      <rPr>
        <sz val="10"/>
        <rFont val="宋体"/>
        <charset val="134"/>
        <scheme val="minor"/>
      </rPr>
      <t>㎡、路面调坡检平开挖</t>
    </r>
    <r>
      <rPr>
        <sz val="10"/>
        <rFont val="宋体"/>
        <charset val="0"/>
        <scheme val="minor"/>
      </rPr>
      <t>120.32</t>
    </r>
    <r>
      <rPr>
        <sz val="10"/>
        <rFont val="宋体"/>
        <charset val="134"/>
        <scheme val="minor"/>
      </rPr>
      <t>㎡、</t>
    </r>
    <r>
      <rPr>
        <sz val="10"/>
        <rFont val="宋体"/>
        <charset val="0"/>
        <scheme val="minor"/>
      </rPr>
      <t>C25</t>
    </r>
    <r>
      <rPr>
        <sz val="10"/>
        <rFont val="宋体"/>
        <charset val="134"/>
        <scheme val="minor"/>
      </rPr>
      <t>砼路面</t>
    </r>
    <r>
      <rPr>
        <sz val="10"/>
        <rFont val="宋体"/>
        <charset val="0"/>
        <scheme val="minor"/>
      </rPr>
      <t>24.06m³</t>
    </r>
    <r>
      <rPr>
        <sz val="10"/>
        <rFont val="宋体"/>
        <charset val="134"/>
        <scheme val="minor"/>
      </rPr>
      <t>、毛石垫层</t>
    </r>
    <r>
      <rPr>
        <sz val="10"/>
        <rFont val="宋体"/>
        <charset val="0"/>
        <scheme val="minor"/>
      </rPr>
      <t>28.42m³</t>
    </r>
    <r>
      <rPr>
        <sz val="10"/>
        <rFont val="宋体"/>
        <charset val="134"/>
        <scheme val="minor"/>
      </rPr>
      <t>、土夹石夯实回填</t>
    </r>
    <r>
      <rPr>
        <sz val="10"/>
        <rFont val="宋体"/>
        <charset val="0"/>
        <scheme val="minor"/>
      </rPr>
      <t>17.10m³</t>
    </r>
    <r>
      <rPr>
        <sz val="10"/>
        <rFont val="宋体"/>
        <charset val="134"/>
        <scheme val="minor"/>
      </rPr>
      <t>）；</t>
    </r>
    <r>
      <rPr>
        <sz val="10"/>
        <rFont val="宋体"/>
        <charset val="0"/>
        <scheme val="minor"/>
      </rPr>
      <t>4.</t>
    </r>
    <r>
      <rPr>
        <sz val="10"/>
        <rFont val="宋体"/>
        <charset val="134"/>
        <scheme val="minor"/>
      </rPr>
      <t>天华洞项目建设（基础土石方开挖</t>
    </r>
    <r>
      <rPr>
        <sz val="10"/>
        <rFont val="宋体"/>
        <charset val="0"/>
        <scheme val="minor"/>
      </rPr>
      <t>389.30m³</t>
    </r>
    <r>
      <rPr>
        <sz val="10"/>
        <rFont val="宋体"/>
        <charset val="134"/>
        <scheme val="minor"/>
      </rPr>
      <t>、</t>
    </r>
    <r>
      <rPr>
        <sz val="10"/>
        <rFont val="宋体"/>
        <charset val="0"/>
        <scheme val="minor"/>
      </rPr>
      <t>C15</t>
    </r>
    <r>
      <rPr>
        <sz val="10"/>
        <rFont val="宋体"/>
        <charset val="134"/>
        <scheme val="minor"/>
      </rPr>
      <t>埋石混凝土（</t>
    </r>
    <r>
      <rPr>
        <sz val="10"/>
        <rFont val="宋体"/>
        <charset val="0"/>
        <scheme val="minor"/>
      </rPr>
      <t>20%</t>
    </r>
    <r>
      <rPr>
        <sz val="10"/>
        <rFont val="宋体"/>
        <charset val="134"/>
        <scheme val="minor"/>
      </rPr>
      <t>埋石率）</t>
    </r>
    <r>
      <rPr>
        <sz val="10"/>
        <rFont val="宋体"/>
        <charset val="0"/>
        <scheme val="minor"/>
      </rPr>
      <t>79.01m³</t>
    </r>
    <r>
      <rPr>
        <sz val="10"/>
        <rFont val="宋体"/>
        <charset val="134"/>
        <scheme val="minor"/>
      </rPr>
      <t>、模板制安</t>
    </r>
    <r>
      <rPr>
        <sz val="10"/>
        <rFont val="宋体"/>
        <charset val="0"/>
        <scheme val="minor"/>
      </rPr>
      <t>389.30</t>
    </r>
    <r>
      <rPr>
        <sz val="10"/>
        <rFont val="宋体"/>
        <charset val="134"/>
        <scheme val="minor"/>
      </rPr>
      <t>㎡、路面调坡检平开挖</t>
    </r>
    <r>
      <rPr>
        <sz val="10"/>
        <rFont val="宋体"/>
        <charset val="0"/>
        <scheme val="minor"/>
      </rPr>
      <t>553</t>
    </r>
    <r>
      <rPr>
        <sz val="10"/>
        <rFont val="宋体"/>
        <charset val="134"/>
        <scheme val="minor"/>
      </rPr>
      <t>㎡、</t>
    </r>
    <r>
      <rPr>
        <sz val="10"/>
        <rFont val="宋体"/>
        <charset val="0"/>
        <scheme val="minor"/>
      </rPr>
      <t>C25</t>
    </r>
    <r>
      <rPr>
        <sz val="10"/>
        <rFont val="宋体"/>
        <charset val="134"/>
        <scheme val="minor"/>
      </rPr>
      <t>砼路面</t>
    </r>
    <r>
      <rPr>
        <sz val="10"/>
        <rFont val="宋体"/>
        <charset val="0"/>
        <scheme val="minor"/>
      </rPr>
      <t>118.46m³</t>
    </r>
    <r>
      <rPr>
        <sz val="10"/>
        <rFont val="宋体"/>
        <charset val="134"/>
        <scheme val="minor"/>
      </rPr>
      <t>、防滑切割</t>
    </r>
    <r>
      <rPr>
        <sz val="10"/>
        <rFont val="宋体"/>
        <charset val="0"/>
        <scheme val="minor"/>
      </rPr>
      <t>125m³</t>
    </r>
    <r>
      <rPr>
        <sz val="10"/>
        <rFont val="宋体"/>
        <charset val="134"/>
        <scheme val="minor"/>
      </rPr>
      <t>、</t>
    </r>
    <r>
      <rPr>
        <sz val="10"/>
        <rFont val="宋体"/>
        <charset val="0"/>
        <scheme val="minor"/>
      </rPr>
      <t>C25</t>
    </r>
    <r>
      <rPr>
        <sz val="10"/>
        <rFont val="宋体"/>
        <charset val="134"/>
        <scheme val="minor"/>
      </rPr>
      <t>砼排水沟</t>
    </r>
    <r>
      <rPr>
        <sz val="10"/>
        <rFont val="宋体"/>
        <charset val="0"/>
        <scheme val="minor"/>
      </rPr>
      <t>14.89m³</t>
    </r>
    <r>
      <rPr>
        <sz val="10"/>
        <rFont val="宋体"/>
        <charset val="134"/>
        <scheme val="minor"/>
      </rPr>
      <t>、场地人工砂铺设</t>
    </r>
    <r>
      <rPr>
        <sz val="10"/>
        <rFont val="宋体"/>
        <charset val="0"/>
        <scheme val="minor"/>
      </rPr>
      <t>127.52m³</t>
    </r>
    <r>
      <rPr>
        <sz val="10"/>
        <rFont val="宋体"/>
        <charset val="134"/>
        <scheme val="minor"/>
      </rPr>
      <t>、</t>
    </r>
    <r>
      <rPr>
        <sz val="10"/>
        <rFont val="宋体"/>
        <charset val="0"/>
        <scheme val="minor"/>
      </rPr>
      <t>DN600</t>
    </r>
    <r>
      <rPr>
        <sz val="10"/>
        <rFont val="宋体"/>
        <charset val="134"/>
        <scheme val="minor"/>
      </rPr>
      <t>水泥管制安</t>
    </r>
    <r>
      <rPr>
        <sz val="10"/>
        <rFont val="宋体"/>
        <charset val="0"/>
        <scheme val="minor"/>
      </rPr>
      <t>22m</t>
    </r>
    <r>
      <rPr>
        <sz val="10"/>
        <rFont val="宋体"/>
        <charset val="134"/>
        <scheme val="minor"/>
      </rPr>
      <t>、土方开挖外运</t>
    </r>
    <r>
      <rPr>
        <sz val="10"/>
        <rFont val="宋体"/>
        <charset val="0"/>
        <scheme val="minor"/>
      </rPr>
      <t>1007.6m³</t>
    </r>
    <r>
      <rPr>
        <sz val="10"/>
        <rFont val="宋体"/>
        <charset val="134"/>
        <scheme val="minor"/>
      </rPr>
      <t>、垃圾池</t>
    </r>
    <r>
      <rPr>
        <sz val="10"/>
        <rFont val="宋体"/>
        <charset val="0"/>
        <scheme val="minor"/>
      </rPr>
      <t>1</t>
    </r>
    <r>
      <rPr>
        <sz val="10"/>
        <rFont val="宋体"/>
        <charset val="134"/>
        <scheme val="minor"/>
      </rPr>
      <t>个）；</t>
    </r>
    <r>
      <rPr>
        <sz val="10"/>
        <rFont val="宋体"/>
        <charset val="0"/>
        <scheme val="minor"/>
      </rPr>
      <t>5.</t>
    </r>
    <r>
      <rPr>
        <sz val="10"/>
        <rFont val="宋体"/>
        <charset val="134"/>
        <scheme val="minor"/>
      </rPr>
      <t>亮化配置（村内太阳能路灯安装（</t>
    </r>
    <r>
      <rPr>
        <sz val="10"/>
        <rFont val="宋体"/>
        <charset val="0"/>
        <scheme val="minor"/>
      </rPr>
      <t>6m</t>
    </r>
    <r>
      <rPr>
        <sz val="10"/>
        <rFont val="宋体"/>
        <charset val="134"/>
        <scheme val="minor"/>
      </rPr>
      <t>杆）</t>
    </r>
    <r>
      <rPr>
        <sz val="10"/>
        <rFont val="宋体"/>
        <charset val="0"/>
        <scheme val="minor"/>
      </rPr>
      <t>12</t>
    </r>
    <r>
      <rPr>
        <sz val="10"/>
        <rFont val="宋体"/>
        <charset val="134"/>
        <scheme val="minor"/>
      </rPr>
      <t>盏）。</t>
    </r>
  </si>
  <si>
    <t>龙开口镇禾丰村委会禾丰村美丽村庄</t>
  </si>
  <si>
    <t>龙开口镇禾丰村委会禾丰村</t>
  </si>
  <si>
    <r>
      <rPr>
        <sz val="10"/>
        <rFont val="宋体"/>
        <charset val="134"/>
        <scheme val="minor"/>
      </rPr>
      <t>（一）村内损毁路面修复及过水路面涵管安装项目道硬化项目：村内损毁路面修复</t>
    </r>
    <r>
      <rPr>
        <sz val="10"/>
        <rFont val="宋体"/>
        <charset val="0"/>
        <scheme val="minor"/>
      </rPr>
      <t>40</t>
    </r>
    <r>
      <rPr>
        <sz val="10"/>
        <rFont val="宋体"/>
        <charset val="134"/>
        <scheme val="minor"/>
      </rPr>
      <t>㎡；过水路面涵管安装</t>
    </r>
    <r>
      <rPr>
        <sz val="10"/>
        <rFont val="宋体"/>
        <charset val="0"/>
        <scheme val="minor"/>
      </rPr>
      <t>3</t>
    </r>
    <r>
      <rPr>
        <sz val="10"/>
        <rFont val="宋体"/>
        <charset val="134"/>
        <scheme val="minor"/>
      </rPr>
      <t>道共</t>
    </r>
    <r>
      <rPr>
        <sz val="10"/>
        <rFont val="宋体"/>
        <charset val="0"/>
        <scheme val="minor"/>
      </rPr>
      <t>12</t>
    </r>
    <r>
      <rPr>
        <sz val="10"/>
        <rFont val="宋体"/>
        <charset val="134"/>
        <scheme val="minor"/>
      </rPr>
      <t>米。（二）人居环境整治：增设垃圾桶</t>
    </r>
    <r>
      <rPr>
        <sz val="10"/>
        <rFont val="宋体"/>
        <charset val="0"/>
        <scheme val="minor"/>
      </rPr>
      <t>50</t>
    </r>
    <r>
      <rPr>
        <sz val="10"/>
        <rFont val="宋体"/>
        <charset val="134"/>
        <scheme val="minor"/>
      </rPr>
      <t>只；（三）新建太阳能路灯</t>
    </r>
    <r>
      <rPr>
        <sz val="10"/>
        <rFont val="宋体"/>
        <charset val="0"/>
        <scheme val="minor"/>
      </rPr>
      <t>10</t>
    </r>
    <r>
      <rPr>
        <sz val="10"/>
        <rFont val="宋体"/>
        <charset val="134"/>
        <scheme val="minor"/>
      </rPr>
      <t>盏，跟换已损坏路灯</t>
    </r>
    <r>
      <rPr>
        <sz val="10"/>
        <rFont val="宋体"/>
        <charset val="0"/>
        <scheme val="minor"/>
      </rPr>
      <t>10</t>
    </r>
    <r>
      <rPr>
        <sz val="10"/>
        <rFont val="宋体"/>
        <charset val="134"/>
        <scheme val="minor"/>
      </rPr>
      <t>盏。（四）在金沙江畔新建休闲观光凉亭一座</t>
    </r>
  </si>
  <si>
    <t>龙开口镇禾米村委会沙坪子美丽村庄</t>
  </si>
  <si>
    <t>龙开口镇禾米村委会沙坪子</t>
  </si>
  <si>
    <t>（一）农村公厕改造项目：对老年活动室公厕（旱厕）进行改造提升，改建为无害化卫生厕所；（二）休闲公园建设项目将老年活动室、戏台与周边空地联通，平整场地，增设围栏、步道、椅凳等设施，结合村内绿化项目，打造一个及休闲娱乐于一体的休闲公园。</t>
  </si>
  <si>
    <t>合计</t>
  </si>
  <si>
    <t xml:space="preserve"> 鹤庆县2022年度使用衔接资金实施项目台账 （草海镇）</t>
  </si>
  <si>
    <t>项目进展</t>
  </si>
  <si>
    <t xml:space="preserve"> 鹤庆县2022年度使用衔接资金实施项目台账（黄坪镇） </t>
  </si>
  <si>
    <t xml:space="preserve"> 鹤庆县2022年度使用衔接资金实施项目台账 （金墩乡）</t>
  </si>
  <si>
    <t xml:space="preserve"> 鹤庆县2022年度使用衔接资金实施项目台账 （六合乡）</t>
  </si>
  <si>
    <t xml:space="preserve"> 鹤庆县2022年度使用衔接资金实施项目台账（龙开口镇） </t>
  </si>
  <si>
    <t xml:space="preserve"> 鹤庆县2022年度使用衔接资金实施项目台账 （松桂镇）</t>
  </si>
  <si>
    <t xml:space="preserve"> 鹤庆县2022年度使用衔接资金实施项目台账 （西邑镇）</t>
  </si>
  <si>
    <t xml:space="preserve"> 鹤庆县2022年度使用衔接资金实施项目台账 （辛屯镇）</t>
  </si>
</sst>
</file>

<file path=xl/styles.xml><?xml version="1.0" encoding="utf-8"?>
<styleSheet xmlns="http://schemas.openxmlformats.org/spreadsheetml/2006/main">
  <numFmts count="9">
    <numFmt numFmtId="43" formatCode="_ * #,##0.00_ ;_ * \-#,##0.00_ ;_ * &quot;-&quot;??_ ;_ @_ "/>
    <numFmt numFmtId="41" formatCode="_ * #,##0_ ;_ * \-#,##0_ ;_ * &quot;-&quot;_ ;_ @_ "/>
    <numFmt numFmtId="176" formatCode="0.0000_ "/>
    <numFmt numFmtId="177" formatCode="0_ "/>
    <numFmt numFmtId="42" formatCode="_ &quot;￥&quot;* #,##0_ ;_ &quot;￥&quot;* \-#,##0_ ;_ &quot;￥&quot;* &quot;-&quot;_ ;_ @_ "/>
    <numFmt numFmtId="44" formatCode="_ &quot;￥&quot;* #,##0.00_ ;_ &quot;￥&quot;* \-#,##0.00_ ;_ &quot;￥&quot;* &quot;-&quot;??_ ;_ @_ "/>
    <numFmt numFmtId="178" formatCode="0.00_ "/>
    <numFmt numFmtId="179" formatCode="0.0000_);\(0.0000\)"/>
    <numFmt numFmtId="180" formatCode="0.0000_);[Red]\(0.0000\)"/>
  </numFmts>
  <fonts count="36">
    <font>
      <sz val="11"/>
      <color theme="1"/>
      <name val="宋体"/>
      <charset val="134"/>
      <scheme val="minor"/>
    </font>
    <font>
      <sz val="18"/>
      <color theme="1"/>
      <name val="宋体"/>
      <charset val="134"/>
      <scheme val="minor"/>
    </font>
    <font>
      <sz val="12"/>
      <color theme="1"/>
      <name val="宋体"/>
      <charset val="134"/>
      <scheme val="minor"/>
    </font>
    <font>
      <b/>
      <sz val="11"/>
      <color theme="1"/>
      <name val="宋体"/>
      <charset val="134"/>
      <scheme val="minor"/>
    </font>
    <font>
      <b/>
      <sz val="11"/>
      <color theme="1"/>
      <name val="方正仿宋_GBK"/>
      <charset val="134"/>
    </font>
    <font>
      <sz val="22"/>
      <color theme="1"/>
      <name val="方正小标宋简体"/>
      <charset val="134"/>
    </font>
    <font>
      <sz val="10"/>
      <name val="宋体"/>
      <charset val="134"/>
      <scheme val="minor"/>
    </font>
    <font>
      <b/>
      <sz val="9"/>
      <color theme="1"/>
      <name val="宋体"/>
      <charset val="134"/>
      <scheme val="minor"/>
    </font>
    <font>
      <b/>
      <sz val="10"/>
      <color theme="1"/>
      <name val="宋体"/>
      <charset val="134"/>
      <scheme val="minor"/>
    </font>
    <font>
      <sz val="10"/>
      <name val="宋体"/>
      <charset val="0"/>
      <scheme val="minor"/>
    </font>
    <font>
      <sz val="11"/>
      <name val="宋体"/>
      <charset val="134"/>
      <scheme val="minor"/>
    </font>
    <font>
      <sz val="10"/>
      <name val="宋体"/>
      <charset val="134"/>
    </font>
    <font>
      <sz val="10"/>
      <color theme="1"/>
      <name val="宋体"/>
      <charset val="134"/>
      <scheme val="minor"/>
    </font>
    <font>
      <sz val="10"/>
      <color theme="1"/>
      <name val="宋体"/>
      <charset val="134"/>
    </font>
    <font>
      <b/>
      <sz val="10"/>
      <name val="宋体"/>
      <charset val="134"/>
      <scheme val="minor"/>
    </font>
    <font>
      <b/>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color theme="1"/>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29"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20" fillId="4"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10" applyNumberFormat="0" applyFont="0" applyAlignment="0" applyProtection="0">
      <alignment vertical="center"/>
    </xf>
    <xf numFmtId="0" fontId="22" fillId="28"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9" applyNumberFormat="0" applyFill="0" applyAlignment="0" applyProtection="0">
      <alignment vertical="center"/>
    </xf>
    <xf numFmtId="0" fontId="32" fillId="0" borderId="9" applyNumberFormat="0" applyFill="0" applyAlignment="0" applyProtection="0">
      <alignment vertical="center"/>
    </xf>
    <xf numFmtId="0" fontId="22" fillId="16" borderId="0" applyNumberFormat="0" applyBorder="0" applyAlignment="0" applyProtection="0">
      <alignment vertical="center"/>
    </xf>
    <xf numFmtId="0" fontId="18" fillId="0" borderId="12" applyNumberFormat="0" applyFill="0" applyAlignment="0" applyProtection="0">
      <alignment vertical="center"/>
    </xf>
    <xf numFmtId="0" fontId="22" fillId="15" borderId="0" applyNumberFormat="0" applyBorder="0" applyAlignment="0" applyProtection="0">
      <alignment vertical="center"/>
    </xf>
    <xf numFmtId="0" fontId="23" fillId="9" borderId="8" applyNumberFormat="0" applyAlignment="0" applyProtection="0">
      <alignment vertical="center"/>
    </xf>
    <xf numFmtId="0" fontId="35" fillId="9" borderId="13" applyNumberFormat="0" applyAlignment="0" applyProtection="0">
      <alignment vertical="center"/>
    </xf>
    <xf numFmtId="0" fontId="31" fillId="26" borderId="14" applyNumberFormat="0" applyAlignment="0" applyProtection="0">
      <alignment vertical="center"/>
    </xf>
    <xf numFmtId="0" fontId="16" fillId="20" borderId="0" applyNumberFormat="0" applyBorder="0" applyAlignment="0" applyProtection="0">
      <alignment vertical="center"/>
    </xf>
    <xf numFmtId="0" fontId="22" fillId="8" borderId="0" applyNumberFormat="0" applyBorder="0" applyAlignment="0" applyProtection="0">
      <alignment vertical="center"/>
    </xf>
    <xf numFmtId="0" fontId="34" fillId="0" borderId="15" applyNumberFormat="0" applyFill="0" applyAlignment="0" applyProtection="0">
      <alignment vertical="center"/>
    </xf>
    <xf numFmtId="0" fontId="25" fillId="0" borderId="11" applyNumberFormat="0" applyFill="0" applyAlignment="0" applyProtection="0">
      <alignment vertical="center"/>
    </xf>
    <xf numFmtId="0" fontId="30" fillId="19" borderId="0" applyNumberFormat="0" applyBorder="0" applyAlignment="0" applyProtection="0">
      <alignment vertical="center"/>
    </xf>
    <xf numFmtId="0" fontId="28" fillId="14" borderId="0" applyNumberFormat="0" applyBorder="0" applyAlignment="0" applyProtection="0">
      <alignment vertical="center"/>
    </xf>
    <xf numFmtId="0" fontId="16" fillId="32" borderId="0" applyNumberFormat="0" applyBorder="0" applyAlignment="0" applyProtection="0">
      <alignment vertical="center"/>
    </xf>
    <xf numFmtId="0" fontId="22" fillId="7"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22" fillId="5" borderId="0" applyNumberFormat="0" applyBorder="0" applyAlignment="0" applyProtection="0">
      <alignment vertical="center"/>
    </xf>
    <xf numFmtId="0" fontId="16" fillId="22"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16" fillId="2" borderId="0" applyNumberFormat="0" applyBorder="0" applyAlignment="0" applyProtection="0">
      <alignment vertical="center"/>
    </xf>
    <xf numFmtId="0" fontId="22" fillId="13" borderId="0" applyNumberFormat="0" applyBorder="0" applyAlignment="0" applyProtection="0">
      <alignment vertical="center"/>
    </xf>
    <xf numFmtId="0" fontId="21" fillId="0" borderId="0"/>
  </cellStyleXfs>
  <cellXfs count="110">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pplyFill="1" applyAlignment="1">
      <alignment horizontal="center" vertical="center"/>
    </xf>
    <xf numFmtId="0" fontId="0" fillId="0" borderId="0" xfId="0" applyFill="1">
      <alignment vertical="center"/>
    </xf>
    <xf numFmtId="176" fontId="0" fillId="0" borderId="0" xfId="0" applyNumberFormat="1" applyFill="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176" fontId="0" fillId="0" borderId="4" xfId="0" applyNumberFormat="1" applyFont="1" applyBorder="1" applyAlignment="1">
      <alignment horizontal="left" vertical="center" wrapText="1"/>
    </xf>
    <xf numFmtId="177" fontId="5" fillId="0" borderId="0" xfId="0" applyNumberFormat="1" applyFont="1" applyFill="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5" fillId="0" borderId="0" xfId="0" applyFont="1" applyFill="1" applyAlignment="1">
      <alignment horizontal="center" vertical="center" wrapText="1"/>
    </xf>
    <xf numFmtId="177"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177" fontId="0" fillId="0" borderId="4" xfId="0" applyNumberFormat="1" applyFont="1" applyFill="1" applyBorder="1" applyAlignment="1">
      <alignment horizontal="left" vertical="center" wrapText="1"/>
    </xf>
    <xf numFmtId="0" fontId="0" fillId="0" borderId="4" xfId="0" applyFont="1" applyFill="1" applyBorder="1" applyAlignment="1">
      <alignment horizontal="left" vertical="center" wrapText="1"/>
    </xf>
    <xf numFmtId="176" fontId="0" fillId="0" borderId="4" xfId="0" applyNumberFormat="1" applyFont="1" applyFill="1" applyBorder="1" applyAlignment="1">
      <alignment horizontal="left" vertical="center" wrapText="1"/>
    </xf>
    <xf numFmtId="176" fontId="0" fillId="0" borderId="4" xfId="0" applyNumberFormat="1" applyFont="1" applyFill="1" applyBorder="1" applyAlignment="1">
      <alignment horizontal="center" vertical="center" wrapText="1"/>
    </xf>
    <xf numFmtId="0" fontId="0" fillId="0" borderId="0" xfId="0" applyAlignment="1">
      <alignment vertical="center" wrapText="1"/>
    </xf>
    <xf numFmtId="180" fontId="6"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49"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justify" vertical="center" wrapText="1"/>
    </xf>
    <xf numFmtId="180" fontId="9"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31"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13" fillId="0" borderId="1" xfId="49"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31" fontId="1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3" fillId="0" borderId="0" xfId="0" applyFont="1" applyAlignment="1">
      <alignment horizontal="center" vertical="center"/>
    </xf>
    <xf numFmtId="0" fontId="3" fillId="0" borderId="0" xfId="0" applyFont="1" applyFill="1">
      <alignment vertical="center"/>
    </xf>
    <xf numFmtId="0" fontId="12" fillId="0" borderId="0" xfId="0" applyFont="1" applyAlignment="1">
      <alignment horizontal="center" vertical="center"/>
    </xf>
    <xf numFmtId="0" fontId="3" fillId="0" borderId="0" xfId="0" applyFont="1">
      <alignment vertical="center"/>
    </xf>
    <xf numFmtId="0" fontId="3" fillId="0" borderId="0" xfId="0" applyFont="1" applyFill="1" applyAlignment="1">
      <alignment vertical="center" wrapText="1"/>
    </xf>
    <xf numFmtId="0" fontId="10" fillId="0" borderId="0" xfId="0" applyFont="1" applyFill="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3" xfId="0" applyNumberFormat="1"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176" fontId="15" fillId="0" borderId="1" xfId="0" applyNumberFormat="1"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31" fontId="14" fillId="0" borderId="1" xfId="0" applyNumberFormat="1" applyFont="1" applyFill="1" applyBorder="1" applyAlignment="1">
      <alignmen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1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9" defaultPivotStyle="PivotStyleLight16"/>
  <colors>
    <mruColors>
      <color rgb="00FFC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8"/>
  <sheetViews>
    <sheetView tabSelected="1" topLeftCell="C1" workbookViewId="0">
      <pane ySplit="4" topLeftCell="A5" activePane="bottomLeft" state="frozen"/>
      <selection/>
      <selection pane="bottomLeft" activeCell="A1" sqref="A1:N1"/>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0</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10</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77" customFormat="1" ht="14" customHeight="1" spans="1:15">
      <c r="A5" s="83" t="s">
        <v>18</v>
      </c>
      <c r="B5" s="84"/>
      <c r="C5" s="84"/>
      <c r="D5" s="84"/>
      <c r="E5" s="85"/>
      <c r="F5" s="86">
        <f>F6+F7+F8+F9+F10+F11</f>
        <v>449</v>
      </c>
      <c r="G5" s="86"/>
      <c r="H5" s="86"/>
      <c r="I5" s="103">
        <f>I6+I7+I8+I9+I10+I11</f>
        <v>4778</v>
      </c>
      <c r="J5" s="103">
        <f>J6+J7+J8+J9+J10+J11</f>
        <v>2200</v>
      </c>
      <c r="K5" s="18"/>
      <c r="L5" s="18">
        <f>L6+L7+L8+L9+L10+L11</f>
        <v>448.290339</v>
      </c>
      <c r="M5" s="18"/>
      <c r="N5" s="18">
        <f>N6+N7+N8+N9+N10+N11</f>
        <v>421.764278</v>
      </c>
      <c r="O5" s="86"/>
    </row>
    <row r="6" s="9" customFormat="1" ht="48" spans="1:15">
      <c r="A6" s="69">
        <v>1</v>
      </c>
      <c r="B6" s="70" t="s">
        <v>19</v>
      </c>
      <c r="C6" s="66" t="s">
        <v>20</v>
      </c>
      <c r="D6" s="66" t="s">
        <v>21</v>
      </c>
      <c r="E6" s="66" t="s">
        <v>22</v>
      </c>
      <c r="F6" s="71">
        <v>86.75</v>
      </c>
      <c r="G6" s="72" t="s">
        <v>23</v>
      </c>
      <c r="H6" s="66" t="s">
        <v>24</v>
      </c>
      <c r="I6" s="74">
        <v>934</v>
      </c>
      <c r="J6" s="74">
        <v>906</v>
      </c>
      <c r="K6" s="75">
        <v>44663</v>
      </c>
      <c r="L6" s="21">
        <v>86.040339</v>
      </c>
      <c r="M6" s="19" t="s">
        <v>25</v>
      </c>
      <c r="N6" s="21">
        <v>86.040339</v>
      </c>
      <c r="O6" s="76" t="s">
        <v>26</v>
      </c>
    </row>
    <row r="7" s="9" customFormat="1" ht="48" spans="1:15">
      <c r="A7" s="56">
        <v>2</v>
      </c>
      <c r="B7" s="57" t="s">
        <v>27</v>
      </c>
      <c r="C7" s="19" t="s">
        <v>20</v>
      </c>
      <c r="D7" s="19" t="s">
        <v>21</v>
      </c>
      <c r="E7" s="19" t="s">
        <v>28</v>
      </c>
      <c r="F7" s="21">
        <v>120</v>
      </c>
      <c r="G7" s="22" t="s">
        <v>23</v>
      </c>
      <c r="H7" s="19" t="s">
        <v>29</v>
      </c>
      <c r="I7" s="58">
        <v>428</v>
      </c>
      <c r="J7" s="45">
        <v>18</v>
      </c>
      <c r="K7" s="46">
        <v>44663</v>
      </c>
      <c r="L7" s="21">
        <v>120</v>
      </c>
      <c r="M7" s="19" t="s">
        <v>25</v>
      </c>
      <c r="N7" s="21">
        <v>101.76</v>
      </c>
      <c r="O7" s="59" t="s">
        <v>30</v>
      </c>
    </row>
    <row r="8" s="9" customFormat="1" ht="36" spans="1:15">
      <c r="A8" s="56">
        <v>3</v>
      </c>
      <c r="B8" s="57" t="s">
        <v>31</v>
      </c>
      <c r="C8" s="19" t="s">
        <v>20</v>
      </c>
      <c r="D8" s="19" t="s">
        <v>32</v>
      </c>
      <c r="E8" s="19" t="s">
        <v>33</v>
      </c>
      <c r="F8" s="21">
        <v>118</v>
      </c>
      <c r="G8" s="22" t="s">
        <v>23</v>
      </c>
      <c r="H8" s="19" t="s">
        <v>34</v>
      </c>
      <c r="I8" s="58">
        <v>1676</v>
      </c>
      <c r="J8" s="45">
        <v>398</v>
      </c>
      <c r="K8" s="46">
        <v>44663</v>
      </c>
      <c r="L8" s="21">
        <v>118</v>
      </c>
      <c r="M8" s="19" t="s">
        <v>25</v>
      </c>
      <c r="N8" s="21">
        <v>118</v>
      </c>
      <c r="O8" s="59"/>
    </row>
    <row r="9" s="9" customFormat="1" ht="24" spans="1:15">
      <c r="A9" s="56">
        <v>4</v>
      </c>
      <c r="B9" s="57" t="s">
        <v>35</v>
      </c>
      <c r="C9" s="19" t="s">
        <v>20</v>
      </c>
      <c r="D9" s="19" t="s">
        <v>36</v>
      </c>
      <c r="E9" s="19" t="s">
        <v>37</v>
      </c>
      <c r="F9" s="21">
        <v>17</v>
      </c>
      <c r="G9" s="22" t="s">
        <v>23</v>
      </c>
      <c r="H9" s="19" t="s">
        <v>38</v>
      </c>
      <c r="I9" s="45">
        <v>432</v>
      </c>
      <c r="J9" s="45">
        <v>265</v>
      </c>
      <c r="K9" s="46">
        <v>44663</v>
      </c>
      <c r="L9" s="21">
        <v>17</v>
      </c>
      <c r="M9" s="19" t="s">
        <v>25</v>
      </c>
      <c r="N9" s="21">
        <v>17</v>
      </c>
      <c r="O9" s="59"/>
    </row>
    <row r="10" s="9" customFormat="1" ht="108" spans="1:15">
      <c r="A10" s="56">
        <v>5</v>
      </c>
      <c r="B10" s="57" t="s">
        <v>39</v>
      </c>
      <c r="C10" s="19" t="s">
        <v>20</v>
      </c>
      <c r="D10" s="19" t="s">
        <v>40</v>
      </c>
      <c r="E10" s="19" t="s">
        <v>41</v>
      </c>
      <c r="F10" s="21">
        <v>77.98</v>
      </c>
      <c r="G10" s="22" t="s">
        <v>23</v>
      </c>
      <c r="H10" s="19" t="s">
        <v>42</v>
      </c>
      <c r="I10" s="45">
        <v>982</v>
      </c>
      <c r="J10" s="45">
        <v>287</v>
      </c>
      <c r="K10" s="46">
        <v>44663</v>
      </c>
      <c r="L10" s="21">
        <v>77.98</v>
      </c>
      <c r="M10" s="19" t="s">
        <v>25</v>
      </c>
      <c r="N10" s="21">
        <v>69.693939</v>
      </c>
      <c r="O10" s="59" t="s">
        <v>43</v>
      </c>
    </row>
    <row r="11" s="9" customFormat="1" ht="72" spans="1:15">
      <c r="A11" s="56">
        <v>6</v>
      </c>
      <c r="B11" s="57" t="s">
        <v>44</v>
      </c>
      <c r="C11" s="19" t="s">
        <v>20</v>
      </c>
      <c r="D11" s="19" t="s">
        <v>45</v>
      </c>
      <c r="E11" s="19" t="s">
        <v>46</v>
      </c>
      <c r="F11" s="21">
        <v>29.27</v>
      </c>
      <c r="G11" s="22" t="s">
        <v>23</v>
      </c>
      <c r="H11" s="19" t="s">
        <v>47</v>
      </c>
      <c r="I11" s="45">
        <v>326</v>
      </c>
      <c r="J11" s="45">
        <v>326</v>
      </c>
      <c r="K11" s="46">
        <v>44663</v>
      </c>
      <c r="L11" s="21">
        <v>29.27</v>
      </c>
      <c r="M11" s="19" t="s">
        <v>25</v>
      </c>
      <c r="N11" s="21">
        <v>29.27</v>
      </c>
      <c r="O11" s="59"/>
    </row>
    <row r="12" s="78" customFormat="1" ht="18" customHeight="1" spans="1:16">
      <c r="A12" s="87" t="s">
        <v>48</v>
      </c>
      <c r="B12" s="88"/>
      <c r="C12" s="88"/>
      <c r="D12" s="88"/>
      <c r="E12" s="89"/>
      <c r="F12" s="90">
        <v>60</v>
      </c>
      <c r="G12" s="91"/>
      <c r="H12" s="92"/>
      <c r="I12" s="104">
        <v>12631</v>
      </c>
      <c r="J12" s="104">
        <v>3412</v>
      </c>
      <c r="K12" s="105"/>
      <c r="L12" s="90">
        <f>L13</f>
        <v>60</v>
      </c>
      <c r="M12" s="106"/>
      <c r="N12" s="90">
        <f>N13</f>
        <v>57</v>
      </c>
      <c r="O12" s="106"/>
      <c r="P12" s="9"/>
    </row>
    <row r="13" s="79" customFormat="1" ht="74" customHeight="1" spans="1:16">
      <c r="A13" s="93">
        <v>1</v>
      </c>
      <c r="B13" s="93" t="s">
        <v>49</v>
      </c>
      <c r="C13" s="93" t="s">
        <v>50</v>
      </c>
      <c r="D13" s="93" t="s">
        <v>51</v>
      </c>
      <c r="E13" s="93" t="s">
        <v>52</v>
      </c>
      <c r="F13" s="94">
        <v>60</v>
      </c>
      <c r="G13" s="95" t="s">
        <v>23</v>
      </c>
      <c r="H13" s="93" t="s">
        <v>53</v>
      </c>
      <c r="I13" s="45">
        <v>12631</v>
      </c>
      <c r="J13" s="45">
        <v>3412</v>
      </c>
      <c r="K13" s="46">
        <v>44650</v>
      </c>
      <c r="L13" s="21">
        <v>60</v>
      </c>
      <c r="M13" s="19" t="s">
        <v>25</v>
      </c>
      <c r="N13" s="21">
        <v>57</v>
      </c>
      <c r="O13" s="93"/>
      <c r="P13" s="9"/>
    </row>
    <row r="14" s="80" customFormat="1" ht="17" customHeight="1" spans="1:16">
      <c r="A14" s="96" t="s">
        <v>54</v>
      </c>
      <c r="B14" s="97"/>
      <c r="C14" s="97"/>
      <c r="D14" s="97"/>
      <c r="E14" s="98"/>
      <c r="F14" s="99">
        <f>SUM(F15:F25)</f>
        <v>978</v>
      </c>
      <c r="G14" s="99"/>
      <c r="H14" s="99"/>
      <c r="I14" s="107">
        <f t="shared" ref="G14:N14" si="0">SUM(I15:I25)</f>
        <v>23910</v>
      </c>
      <c r="J14" s="107">
        <f t="shared" si="0"/>
        <v>9666</v>
      </c>
      <c r="K14" s="90"/>
      <c r="L14" s="90">
        <f t="shared" si="0"/>
        <v>954.730616</v>
      </c>
      <c r="M14" s="90"/>
      <c r="N14" s="90">
        <f t="shared" si="0"/>
        <v>897.661318</v>
      </c>
      <c r="O14" s="108"/>
      <c r="P14" s="9"/>
    </row>
    <row r="15" s="4" customFormat="1" ht="36" spans="1:16">
      <c r="A15" s="19">
        <v>1</v>
      </c>
      <c r="B15" s="20" t="s">
        <v>55</v>
      </c>
      <c r="C15" s="19" t="s">
        <v>56</v>
      </c>
      <c r="D15" s="19" t="s">
        <v>57</v>
      </c>
      <c r="E15" s="19" t="s">
        <v>57</v>
      </c>
      <c r="F15" s="21">
        <v>160.448414</v>
      </c>
      <c r="G15" s="22" t="s">
        <v>58</v>
      </c>
      <c r="H15" s="19" t="s">
        <v>59</v>
      </c>
      <c r="I15" s="45">
        <v>3599</v>
      </c>
      <c r="J15" s="45">
        <v>3599</v>
      </c>
      <c r="K15" s="46">
        <v>44727</v>
      </c>
      <c r="L15" s="21">
        <v>160.448414</v>
      </c>
      <c r="M15" s="19" t="s">
        <v>25</v>
      </c>
      <c r="N15" s="21">
        <v>160.448414</v>
      </c>
      <c r="O15" s="19"/>
      <c r="P15" s="9"/>
    </row>
    <row r="16" s="4" customFormat="1" ht="48" spans="1:16">
      <c r="A16" s="19">
        <v>2</v>
      </c>
      <c r="B16" s="20" t="s">
        <v>60</v>
      </c>
      <c r="C16" s="19" t="s">
        <v>61</v>
      </c>
      <c r="D16" s="19" t="s">
        <v>21</v>
      </c>
      <c r="E16" s="19" t="s">
        <v>62</v>
      </c>
      <c r="F16" s="21">
        <v>59.580254</v>
      </c>
      <c r="G16" s="22" t="s">
        <v>58</v>
      </c>
      <c r="H16" s="19" t="s">
        <v>63</v>
      </c>
      <c r="I16" s="45">
        <v>1024</v>
      </c>
      <c r="J16" s="45">
        <v>998</v>
      </c>
      <c r="K16" s="46">
        <v>44727</v>
      </c>
      <c r="L16" s="21">
        <v>59.5803</v>
      </c>
      <c r="M16" s="19" t="s">
        <v>25</v>
      </c>
      <c r="N16" s="21">
        <v>59.580254</v>
      </c>
      <c r="O16" s="19"/>
      <c r="P16" s="9"/>
    </row>
    <row r="17" s="4" customFormat="1" ht="84" spans="1:16">
      <c r="A17" s="19">
        <v>3</v>
      </c>
      <c r="B17" s="20" t="s">
        <v>64</v>
      </c>
      <c r="C17" s="19" t="s">
        <v>61</v>
      </c>
      <c r="D17" s="19" t="s">
        <v>65</v>
      </c>
      <c r="E17" s="19" t="s">
        <v>66</v>
      </c>
      <c r="F17" s="21">
        <v>136</v>
      </c>
      <c r="G17" s="22" t="s">
        <v>58</v>
      </c>
      <c r="H17" s="19" t="s">
        <v>67</v>
      </c>
      <c r="I17" s="45">
        <v>1595</v>
      </c>
      <c r="J17" s="45">
        <v>521</v>
      </c>
      <c r="K17" s="46">
        <v>44727</v>
      </c>
      <c r="L17" s="21">
        <v>136</v>
      </c>
      <c r="M17" s="19" t="s">
        <v>25</v>
      </c>
      <c r="N17" s="21">
        <v>128.5</v>
      </c>
      <c r="O17" s="19" t="s">
        <v>30</v>
      </c>
      <c r="P17" s="9"/>
    </row>
    <row r="18" s="4" customFormat="1" ht="60" spans="1:16">
      <c r="A18" s="19">
        <v>4</v>
      </c>
      <c r="B18" s="20" t="s">
        <v>68</v>
      </c>
      <c r="C18" s="19" t="s">
        <v>69</v>
      </c>
      <c r="D18" s="19" t="s">
        <v>65</v>
      </c>
      <c r="E18" s="19" t="s">
        <v>70</v>
      </c>
      <c r="F18" s="21">
        <v>75</v>
      </c>
      <c r="G18" s="22" t="s">
        <v>58</v>
      </c>
      <c r="H18" s="19" t="s">
        <v>71</v>
      </c>
      <c r="I18" s="45">
        <v>901</v>
      </c>
      <c r="J18" s="45">
        <v>63</v>
      </c>
      <c r="K18" s="46">
        <v>44727</v>
      </c>
      <c r="L18" s="21">
        <v>75</v>
      </c>
      <c r="M18" s="19" t="s">
        <v>25</v>
      </c>
      <c r="N18" s="21">
        <v>58.8</v>
      </c>
      <c r="O18" s="19" t="s">
        <v>30</v>
      </c>
      <c r="P18" s="9"/>
    </row>
    <row r="19" s="4" customFormat="1" ht="72" spans="1:16">
      <c r="A19" s="19">
        <v>5</v>
      </c>
      <c r="B19" s="20" t="s">
        <v>72</v>
      </c>
      <c r="C19" s="19" t="s">
        <v>61</v>
      </c>
      <c r="D19" s="19" t="s">
        <v>36</v>
      </c>
      <c r="E19" s="19" t="s">
        <v>73</v>
      </c>
      <c r="F19" s="21">
        <v>130</v>
      </c>
      <c r="G19" s="22" t="s">
        <v>58</v>
      </c>
      <c r="H19" s="19" t="s">
        <v>74</v>
      </c>
      <c r="I19" s="45">
        <v>792</v>
      </c>
      <c r="J19" s="45">
        <v>172</v>
      </c>
      <c r="K19" s="46">
        <v>44727</v>
      </c>
      <c r="L19" s="21">
        <v>130</v>
      </c>
      <c r="M19" s="19" t="s">
        <v>25</v>
      </c>
      <c r="N19" s="21">
        <v>116.0275</v>
      </c>
      <c r="O19" s="19" t="s">
        <v>75</v>
      </c>
      <c r="P19" s="9"/>
    </row>
    <row r="20" s="4" customFormat="1" ht="192" spans="1:16">
      <c r="A20" s="19">
        <v>6</v>
      </c>
      <c r="B20" s="20" t="s">
        <v>76</v>
      </c>
      <c r="C20" s="19" t="s">
        <v>61</v>
      </c>
      <c r="D20" s="19" t="s">
        <v>36</v>
      </c>
      <c r="E20" s="19" t="s">
        <v>77</v>
      </c>
      <c r="F20" s="21">
        <v>133.1</v>
      </c>
      <c r="G20" s="22" t="s">
        <v>58</v>
      </c>
      <c r="H20" s="19" t="s">
        <v>78</v>
      </c>
      <c r="I20" s="45">
        <v>398</v>
      </c>
      <c r="J20" s="45">
        <v>201</v>
      </c>
      <c r="K20" s="46">
        <v>44727</v>
      </c>
      <c r="L20" s="21">
        <v>120</v>
      </c>
      <c r="M20" s="19" t="s">
        <v>79</v>
      </c>
      <c r="N20" s="21">
        <v>113.722358</v>
      </c>
      <c r="O20" s="19" t="s">
        <v>80</v>
      </c>
      <c r="P20" s="9"/>
    </row>
    <row r="21" s="4" customFormat="1" ht="48" spans="1:16">
      <c r="A21" s="19">
        <v>7</v>
      </c>
      <c r="B21" s="20" t="s">
        <v>81</v>
      </c>
      <c r="C21" s="19" t="s">
        <v>61</v>
      </c>
      <c r="D21" s="19" t="s">
        <v>82</v>
      </c>
      <c r="E21" s="19" t="s">
        <v>83</v>
      </c>
      <c r="F21" s="21">
        <v>29</v>
      </c>
      <c r="G21" s="22" t="s">
        <v>58</v>
      </c>
      <c r="H21" s="19" t="s">
        <v>84</v>
      </c>
      <c r="I21" s="45">
        <v>3689</v>
      </c>
      <c r="J21" s="45">
        <v>555</v>
      </c>
      <c r="K21" s="46">
        <v>44727</v>
      </c>
      <c r="L21" s="21">
        <v>26.830602</v>
      </c>
      <c r="M21" s="66" t="s">
        <v>25</v>
      </c>
      <c r="N21" s="21">
        <v>26.830602</v>
      </c>
      <c r="O21" s="19" t="s">
        <v>85</v>
      </c>
      <c r="P21" s="9"/>
    </row>
    <row r="22" s="4" customFormat="1" ht="72" spans="1:16">
      <c r="A22" s="19">
        <v>8</v>
      </c>
      <c r="B22" s="20" t="s">
        <v>86</v>
      </c>
      <c r="C22" s="19" t="s">
        <v>69</v>
      </c>
      <c r="D22" s="19" t="s">
        <v>40</v>
      </c>
      <c r="E22" s="19" t="s">
        <v>87</v>
      </c>
      <c r="F22" s="21">
        <v>28</v>
      </c>
      <c r="G22" s="22" t="s">
        <v>58</v>
      </c>
      <c r="H22" s="19" t="s">
        <v>88</v>
      </c>
      <c r="I22" s="45">
        <v>5389</v>
      </c>
      <c r="J22" s="45">
        <v>1154</v>
      </c>
      <c r="K22" s="46">
        <v>44727</v>
      </c>
      <c r="L22" s="21">
        <v>20</v>
      </c>
      <c r="M22" s="19" t="s">
        <v>79</v>
      </c>
      <c r="N22" s="21">
        <v>7.2</v>
      </c>
      <c r="O22" s="19" t="s">
        <v>89</v>
      </c>
      <c r="P22" s="9"/>
    </row>
    <row r="23" s="4" customFormat="1" ht="48" spans="1:16">
      <c r="A23" s="19">
        <v>9</v>
      </c>
      <c r="B23" s="20" t="s">
        <v>90</v>
      </c>
      <c r="C23" s="19" t="s">
        <v>69</v>
      </c>
      <c r="D23" s="19" t="s">
        <v>91</v>
      </c>
      <c r="E23" s="19" t="s">
        <v>92</v>
      </c>
      <c r="F23" s="21">
        <v>100</v>
      </c>
      <c r="G23" s="22" t="s">
        <v>58</v>
      </c>
      <c r="H23" s="19" t="s">
        <v>93</v>
      </c>
      <c r="I23" s="61">
        <f>1635*3</f>
        <v>4905</v>
      </c>
      <c r="J23" s="61">
        <v>1635</v>
      </c>
      <c r="K23" s="62">
        <v>44727</v>
      </c>
      <c r="L23" s="63">
        <v>100</v>
      </c>
      <c r="M23" s="64" t="s">
        <v>25</v>
      </c>
      <c r="N23" s="63">
        <v>99.69489</v>
      </c>
      <c r="O23" s="64"/>
      <c r="P23" s="9"/>
    </row>
    <row r="24" s="4" customFormat="1" ht="132" spans="1:16">
      <c r="A24" s="19">
        <v>10</v>
      </c>
      <c r="B24" s="20" t="s">
        <v>94</v>
      </c>
      <c r="C24" s="19" t="s">
        <v>95</v>
      </c>
      <c r="D24" s="19" t="s">
        <v>91</v>
      </c>
      <c r="E24" s="19" t="s">
        <v>96</v>
      </c>
      <c r="F24" s="21">
        <v>71.443332</v>
      </c>
      <c r="G24" s="22" t="s">
        <v>58</v>
      </c>
      <c r="H24" s="19" t="s">
        <v>97</v>
      </c>
      <c r="I24" s="61">
        <f>J24*3</f>
        <v>1275</v>
      </c>
      <c r="J24" s="61">
        <v>425</v>
      </c>
      <c r="K24" s="62">
        <v>44727</v>
      </c>
      <c r="L24" s="63">
        <v>71.4433</v>
      </c>
      <c r="M24" s="64" t="s">
        <v>25</v>
      </c>
      <c r="N24" s="63">
        <v>71.4433</v>
      </c>
      <c r="O24" s="19"/>
      <c r="P24" s="9"/>
    </row>
    <row r="25" s="4" customFormat="1" ht="36" spans="1:16">
      <c r="A25" s="19">
        <v>11</v>
      </c>
      <c r="B25" s="20" t="s">
        <v>98</v>
      </c>
      <c r="C25" s="19" t="s">
        <v>99</v>
      </c>
      <c r="D25" s="19" t="s">
        <v>57</v>
      </c>
      <c r="E25" s="19" t="s">
        <v>57</v>
      </c>
      <c r="F25" s="21">
        <v>55.428</v>
      </c>
      <c r="G25" s="22" t="s">
        <v>58</v>
      </c>
      <c r="H25" s="19" t="s">
        <v>100</v>
      </c>
      <c r="I25" s="45">
        <v>343</v>
      </c>
      <c r="J25" s="45">
        <v>343</v>
      </c>
      <c r="K25" s="46">
        <v>44727</v>
      </c>
      <c r="L25" s="21">
        <v>55.428</v>
      </c>
      <c r="M25" s="64" t="s">
        <v>25</v>
      </c>
      <c r="N25" s="21">
        <v>55.414</v>
      </c>
      <c r="O25" s="19"/>
      <c r="P25" s="9"/>
    </row>
    <row r="26" s="81" customFormat="1" spans="1:16">
      <c r="A26" s="100" t="s">
        <v>101</v>
      </c>
      <c r="B26" s="101"/>
      <c r="C26" s="101"/>
      <c r="D26" s="101"/>
      <c r="E26" s="102"/>
      <c r="F26" s="73">
        <f>SUM(F27:F33)</f>
        <v>718</v>
      </c>
      <c r="G26" s="73"/>
      <c r="H26" s="73"/>
      <c r="I26" s="104">
        <f t="shared" ref="G26:N26" si="1">SUM(I27:I33)</f>
        <v>11051</v>
      </c>
      <c r="J26" s="104">
        <f t="shared" si="1"/>
        <v>7523</v>
      </c>
      <c r="K26" s="73"/>
      <c r="L26" s="73">
        <f t="shared" si="1"/>
        <v>503.666253</v>
      </c>
      <c r="M26" s="73"/>
      <c r="N26" s="73">
        <f t="shared" si="1"/>
        <v>450.443532</v>
      </c>
      <c r="O26" s="109"/>
      <c r="P26" s="9"/>
    </row>
    <row r="27" s="4" customFormat="1" ht="60" spans="1:16">
      <c r="A27" s="19">
        <v>1</v>
      </c>
      <c r="B27" s="20" t="s">
        <v>102</v>
      </c>
      <c r="C27" s="19" t="s">
        <v>103</v>
      </c>
      <c r="D27" s="19" t="s">
        <v>57</v>
      </c>
      <c r="E27" s="19" t="s">
        <v>57</v>
      </c>
      <c r="F27" s="21">
        <v>153.12</v>
      </c>
      <c r="G27" s="22" t="s">
        <v>23</v>
      </c>
      <c r="H27" s="19" t="s">
        <v>104</v>
      </c>
      <c r="I27" s="45">
        <v>317</v>
      </c>
      <c r="J27" s="45">
        <v>317</v>
      </c>
      <c r="K27" s="46">
        <v>44818</v>
      </c>
      <c r="L27" s="21">
        <v>86.16</v>
      </c>
      <c r="M27" s="19" t="s">
        <v>79</v>
      </c>
      <c r="N27" s="21">
        <v>86.16</v>
      </c>
      <c r="O27" s="19"/>
      <c r="P27" s="9"/>
    </row>
    <row r="28" s="4" customFormat="1" ht="132" spans="1:16">
      <c r="A28" s="19">
        <v>2</v>
      </c>
      <c r="B28" s="20" t="s">
        <v>105</v>
      </c>
      <c r="C28" s="19" t="s">
        <v>95</v>
      </c>
      <c r="D28" s="19" t="s">
        <v>32</v>
      </c>
      <c r="E28" s="19" t="s">
        <v>106</v>
      </c>
      <c r="F28" s="21">
        <v>150</v>
      </c>
      <c r="G28" s="22" t="s">
        <v>23</v>
      </c>
      <c r="H28" s="19" t="s">
        <v>107</v>
      </c>
      <c r="I28" s="45">
        <v>1543</v>
      </c>
      <c r="J28" s="45">
        <v>1034</v>
      </c>
      <c r="K28" s="46">
        <v>44818</v>
      </c>
      <c r="L28" s="21">
        <v>42</v>
      </c>
      <c r="M28" s="21" t="s">
        <v>79</v>
      </c>
      <c r="N28" s="21">
        <v>27</v>
      </c>
      <c r="O28" s="19" t="s">
        <v>108</v>
      </c>
      <c r="P28" s="9"/>
    </row>
    <row r="29" s="4" customFormat="1" ht="24" spans="1:16">
      <c r="A29" s="19">
        <v>3</v>
      </c>
      <c r="B29" s="20" t="s">
        <v>109</v>
      </c>
      <c r="C29" s="19" t="s">
        <v>69</v>
      </c>
      <c r="D29" s="19" t="s">
        <v>32</v>
      </c>
      <c r="E29" s="19" t="s">
        <v>110</v>
      </c>
      <c r="F29" s="21">
        <v>14</v>
      </c>
      <c r="G29" s="22" t="s">
        <v>23</v>
      </c>
      <c r="H29" s="19" t="s">
        <v>111</v>
      </c>
      <c r="I29" s="45">
        <v>550</v>
      </c>
      <c r="J29" s="45">
        <v>61</v>
      </c>
      <c r="K29" s="46">
        <v>44818</v>
      </c>
      <c r="L29" s="21">
        <v>7</v>
      </c>
      <c r="M29" s="21" t="s">
        <v>79</v>
      </c>
      <c r="N29" s="21">
        <v>3.9</v>
      </c>
      <c r="O29" s="19" t="s">
        <v>108</v>
      </c>
      <c r="P29" s="9"/>
    </row>
    <row r="30" s="4" customFormat="1" ht="60" customHeight="1" spans="1:16">
      <c r="A30" s="19">
        <v>4</v>
      </c>
      <c r="B30" s="20" t="s">
        <v>112</v>
      </c>
      <c r="C30" s="19" t="s">
        <v>61</v>
      </c>
      <c r="D30" s="19" t="s">
        <v>32</v>
      </c>
      <c r="E30" s="19" t="s">
        <v>113</v>
      </c>
      <c r="F30" s="21">
        <v>46.8</v>
      </c>
      <c r="G30" s="22" t="s">
        <v>23</v>
      </c>
      <c r="H30" s="19" t="s">
        <v>114</v>
      </c>
      <c r="I30" s="45">
        <v>2650</v>
      </c>
      <c r="J30" s="45">
        <v>954</v>
      </c>
      <c r="K30" s="46">
        <v>44818</v>
      </c>
      <c r="L30" s="21">
        <v>46.8</v>
      </c>
      <c r="M30" s="19" t="s">
        <v>25</v>
      </c>
      <c r="N30" s="21">
        <v>37</v>
      </c>
      <c r="O30" s="19" t="s">
        <v>108</v>
      </c>
      <c r="P30" s="9"/>
    </row>
    <row r="31" s="4" customFormat="1" ht="132" spans="1:16">
      <c r="A31" s="19">
        <v>5</v>
      </c>
      <c r="B31" s="20" t="s">
        <v>115</v>
      </c>
      <c r="C31" s="19" t="s">
        <v>95</v>
      </c>
      <c r="D31" s="19" t="s">
        <v>40</v>
      </c>
      <c r="E31" s="19" t="s">
        <v>116</v>
      </c>
      <c r="F31" s="21">
        <v>110.556668</v>
      </c>
      <c r="G31" s="22" t="s">
        <v>23</v>
      </c>
      <c r="H31" s="19" t="s">
        <v>117</v>
      </c>
      <c r="I31" s="45">
        <v>920</v>
      </c>
      <c r="J31" s="45">
        <v>86</v>
      </c>
      <c r="K31" s="46">
        <v>44818</v>
      </c>
      <c r="L31" s="21">
        <v>110.5567</v>
      </c>
      <c r="M31" s="19" t="s">
        <v>25</v>
      </c>
      <c r="N31" s="21">
        <v>86.433576</v>
      </c>
      <c r="O31" s="19" t="s">
        <v>118</v>
      </c>
      <c r="P31" s="9"/>
    </row>
    <row r="32" s="4" customFormat="1" ht="72" spans="1:16">
      <c r="A32" s="19">
        <v>6</v>
      </c>
      <c r="B32" s="20" t="s">
        <v>119</v>
      </c>
      <c r="C32" s="19" t="s">
        <v>120</v>
      </c>
      <c r="D32" s="19" t="s">
        <v>121</v>
      </c>
      <c r="E32" s="19" t="s">
        <v>57</v>
      </c>
      <c r="F32" s="21">
        <v>78.573779</v>
      </c>
      <c r="G32" s="22" t="s">
        <v>23</v>
      </c>
      <c r="H32" s="19" t="s">
        <v>122</v>
      </c>
      <c r="I32" s="45">
        <v>785</v>
      </c>
      <c r="J32" s="45">
        <v>785</v>
      </c>
      <c r="K32" s="46">
        <v>44818</v>
      </c>
      <c r="L32" s="21">
        <v>46.2</v>
      </c>
      <c r="M32" s="19" t="s">
        <v>79</v>
      </c>
      <c r="N32" s="21">
        <v>45.8</v>
      </c>
      <c r="O32" s="19" t="s">
        <v>123</v>
      </c>
      <c r="P32" s="9"/>
    </row>
    <row r="33" s="4" customFormat="1" ht="36" spans="1:16">
      <c r="A33" s="19">
        <v>7</v>
      </c>
      <c r="B33" s="20" t="s">
        <v>124</v>
      </c>
      <c r="C33" s="19" t="s">
        <v>56</v>
      </c>
      <c r="D33" s="19" t="s">
        <v>57</v>
      </c>
      <c r="E33" s="19" t="s">
        <v>57</v>
      </c>
      <c r="F33" s="21">
        <v>164.949553</v>
      </c>
      <c r="G33" s="22" t="s">
        <v>23</v>
      </c>
      <c r="H33" s="19" t="s">
        <v>59</v>
      </c>
      <c r="I33" s="45">
        <v>4286</v>
      </c>
      <c r="J33" s="45">
        <v>4286</v>
      </c>
      <c r="K33" s="46">
        <v>44818</v>
      </c>
      <c r="L33" s="21">
        <v>164.949553</v>
      </c>
      <c r="M33" s="19" t="s">
        <v>25</v>
      </c>
      <c r="N33" s="21">
        <v>164.149956</v>
      </c>
      <c r="O33" s="19"/>
      <c r="P33" s="9"/>
    </row>
    <row r="34" s="81" customFormat="1" spans="1:16">
      <c r="A34" s="100" t="s">
        <v>125</v>
      </c>
      <c r="B34" s="101"/>
      <c r="C34" s="101"/>
      <c r="D34" s="101"/>
      <c r="E34" s="102"/>
      <c r="F34" s="73">
        <f>SUM(F35:F69)</f>
        <v>3093</v>
      </c>
      <c r="G34" s="73"/>
      <c r="I34" s="104">
        <f>SUM(I35:I69)</f>
        <v>70106</v>
      </c>
      <c r="J34" s="104">
        <f>SUM(J35:J69)</f>
        <v>19960</v>
      </c>
      <c r="K34" s="73"/>
      <c r="L34" s="73">
        <f>SUM(L35:L69)</f>
        <v>3068.362078</v>
      </c>
      <c r="M34" s="73"/>
      <c r="N34" s="73">
        <f>SUM(N35:N69)</f>
        <v>2882.075502</v>
      </c>
      <c r="O34" s="109"/>
      <c r="P34" s="9"/>
    </row>
    <row r="35" s="82" customFormat="1" ht="36" spans="1:16">
      <c r="A35" s="19">
        <v>1</v>
      </c>
      <c r="B35" s="20" t="s">
        <v>126</v>
      </c>
      <c r="C35" s="19" t="s">
        <v>56</v>
      </c>
      <c r="D35" s="19" t="s">
        <v>57</v>
      </c>
      <c r="E35" s="19" t="s">
        <v>57</v>
      </c>
      <c r="F35" s="21">
        <v>145.210189</v>
      </c>
      <c r="G35" s="22" t="s">
        <v>58</v>
      </c>
      <c r="H35" s="19" t="s">
        <v>127</v>
      </c>
      <c r="I35" s="45">
        <v>4178</v>
      </c>
      <c r="J35" s="45">
        <v>4178</v>
      </c>
      <c r="K35" s="46">
        <v>44650</v>
      </c>
      <c r="L35" s="21">
        <v>145.210189</v>
      </c>
      <c r="M35" s="19" t="s">
        <v>25</v>
      </c>
      <c r="N35" s="48">
        <v>145.210189</v>
      </c>
      <c r="O35" s="19"/>
      <c r="P35" s="9"/>
    </row>
    <row r="36" s="4" customFormat="1" ht="48" spans="1:16">
      <c r="A36" s="19">
        <v>2</v>
      </c>
      <c r="B36" s="20" t="s">
        <v>128</v>
      </c>
      <c r="C36" s="19" t="s">
        <v>103</v>
      </c>
      <c r="D36" s="19" t="s">
        <v>57</v>
      </c>
      <c r="E36" s="19" t="s">
        <v>57</v>
      </c>
      <c r="F36" s="21">
        <v>143.04</v>
      </c>
      <c r="G36" s="22" t="s">
        <v>58</v>
      </c>
      <c r="H36" s="19" t="s">
        <v>129</v>
      </c>
      <c r="I36" s="45">
        <v>298</v>
      </c>
      <c r="J36" s="45">
        <v>298</v>
      </c>
      <c r="K36" s="46">
        <v>44650</v>
      </c>
      <c r="L36" s="48">
        <v>142.72</v>
      </c>
      <c r="M36" s="19" t="s">
        <v>25</v>
      </c>
      <c r="N36" s="48">
        <v>142.72</v>
      </c>
      <c r="O36" s="19"/>
      <c r="P36" s="9"/>
    </row>
    <row r="37" s="4" customFormat="1" ht="60" spans="1:16">
      <c r="A37" s="19">
        <v>3</v>
      </c>
      <c r="B37" s="20" t="s">
        <v>130</v>
      </c>
      <c r="C37" s="19" t="s">
        <v>131</v>
      </c>
      <c r="D37" s="19" t="s">
        <v>21</v>
      </c>
      <c r="E37" s="19" t="s">
        <v>132</v>
      </c>
      <c r="F37" s="21">
        <v>12.16</v>
      </c>
      <c r="G37" s="22" t="s">
        <v>58</v>
      </c>
      <c r="H37" s="19" t="s">
        <v>133</v>
      </c>
      <c r="I37" s="45">
        <v>763</v>
      </c>
      <c r="J37" s="45">
        <v>722</v>
      </c>
      <c r="K37" s="46">
        <v>44650</v>
      </c>
      <c r="L37" s="21">
        <v>11.662134</v>
      </c>
      <c r="M37" s="19" t="s">
        <v>25</v>
      </c>
      <c r="N37" s="48">
        <v>11.662134</v>
      </c>
      <c r="O37" s="76" t="s">
        <v>134</v>
      </c>
      <c r="P37" s="9"/>
    </row>
    <row r="38" s="4" customFormat="1" ht="48" spans="1:16">
      <c r="A38" s="19">
        <v>4</v>
      </c>
      <c r="B38" s="20" t="s">
        <v>135</v>
      </c>
      <c r="C38" s="19" t="s">
        <v>61</v>
      </c>
      <c r="D38" s="19" t="s">
        <v>21</v>
      </c>
      <c r="E38" s="19" t="s">
        <v>136</v>
      </c>
      <c r="F38" s="21">
        <v>33.787318</v>
      </c>
      <c r="G38" s="22" t="s">
        <v>58</v>
      </c>
      <c r="H38" s="19" t="s">
        <v>137</v>
      </c>
      <c r="I38" s="45">
        <v>869</v>
      </c>
      <c r="J38" s="45">
        <v>821</v>
      </c>
      <c r="K38" s="46">
        <v>44650</v>
      </c>
      <c r="L38" s="21">
        <v>33.7873</v>
      </c>
      <c r="M38" s="19" t="s">
        <v>25</v>
      </c>
      <c r="N38" s="48">
        <v>28.319746</v>
      </c>
      <c r="O38" s="59" t="s">
        <v>138</v>
      </c>
      <c r="P38" s="9"/>
    </row>
    <row r="39" s="4" customFormat="1" ht="48" spans="1:16">
      <c r="A39" s="19">
        <v>5</v>
      </c>
      <c r="B39" s="20" t="s">
        <v>139</v>
      </c>
      <c r="C39" s="19" t="s">
        <v>140</v>
      </c>
      <c r="D39" s="19" t="s">
        <v>21</v>
      </c>
      <c r="E39" s="19" t="s">
        <v>141</v>
      </c>
      <c r="F39" s="21">
        <v>26.5</v>
      </c>
      <c r="G39" s="22" t="s">
        <v>58</v>
      </c>
      <c r="H39" s="19" t="s">
        <v>142</v>
      </c>
      <c r="I39" s="45">
        <v>1163</v>
      </c>
      <c r="J39" s="45">
        <v>946</v>
      </c>
      <c r="K39" s="46">
        <v>44650</v>
      </c>
      <c r="L39" s="21">
        <v>26.5</v>
      </c>
      <c r="M39" s="19" t="s">
        <v>25</v>
      </c>
      <c r="N39" s="48">
        <v>26.5</v>
      </c>
      <c r="O39" s="19"/>
      <c r="P39" s="9"/>
    </row>
    <row r="40" s="4" customFormat="1" ht="36" spans="1:16">
      <c r="A40" s="19">
        <v>6</v>
      </c>
      <c r="B40" s="20" t="s">
        <v>143</v>
      </c>
      <c r="C40" s="19" t="s">
        <v>20</v>
      </c>
      <c r="D40" s="19" t="s">
        <v>21</v>
      </c>
      <c r="E40" s="19" t="s">
        <v>144</v>
      </c>
      <c r="F40" s="21">
        <v>160</v>
      </c>
      <c r="G40" s="22" t="s">
        <v>58</v>
      </c>
      <c r="H40" s="19" t="s">
        <v>145</v>
      </c>
      <c r="I40" s="45">
        <v>2098</v>
      </c>
      <c r="J40" s="45">
        <v>788</v>
      </c>
      <c r="K40" s="46">
        <v>44650</v>
      </c>
      <c r="L40" s="21">
        <v>160</v>
      </c>
      <c r="M40" s="19" t="s">
        <v>25</v>
      </c>
      <c r="N40" s="48">
        <v>143.5</v>
      </c>
      <c r="O40" s="59" t="s">
        <v>30</v>
      </c>
      <c r="P40" s="9"/>
    </row>
    <row r="41" s="4" customFormat="1" ht="48" spans="1:16">
      <c r="A41" s="19">
        <v>7</v>
      </c>
      <c r="B41" s="20" t="s">
        <v>146</v>
      </c>
      <c r="C41" s="19" t="s">
        <v>20</v>
      </c>
      <c r="D41" s="19" t="s">
        <v>147</v>
      </c>
      <c r="E41" s="19" t="s">
        <v>148</v>
      </c>
      <c r="F41" s="21">
        <v>150</v>
      </c>
      <c r="G41" s="22" t="s">
        <v>58</v>
      </c>
      <c r="H41" s="19" t="s">
        <v>149</v>
      </c>
      <c r="I41" s="45">
        <v>10740</v>
      </c>
      <c r="J41" s="45">
        <v>470</v>
      </c>
      <c r="K41" s="46">
        <v>44650</v>
      </c>
      <c r="L41" s="21">
        <v>150</v>
      </c>
      <c r="M41" s="19" t="s">
        <v>25</v>
      </c>
      <c r="N41" s="47">
        <v>127.5</v>
      </c>
      <c r="O41" s="19" t="s">
        <v>30</v>
      </c>
      <c r="P41" s="9"/>
    </row>
    <row r="42" s="4" customFormat="1" ht="60" spans="1:16">
      <c r="A42" s="19">
        <v>8</v>
      </c>
      <c r="B42" s="20" t="s">
        <v>150</v>
      </c>
      <c r="C42" s="19" t="s">
        <v>61</v>
      </c>
      <c r="D42" s="19" t="s">
        <v>147</v>
      </c>
      <c r="E42" s="19" t="s">
        <v>151</v>
      </c>
      <c r="F42" s="21">
        <v>106</v>
      </c>
      <c r="G42" s="22" t="s">
        <v>58</v>
      </c>
      <c r="H42" s="19" t="s">
        <v>152</v>
      </c>
      <c r="I42" s="45">
        <v>6299</v>
      </c>
      <c r="J42" s="45">
        <v>211</v>
      </c>
      <c r="K42" s="46">
        <v>44650</v>
      </c>
      <c r="L42" s="21">
        <v>106</v>
      </c>
      <c r="M42" s="19" t="s">
        <v>25</v>
      </c>
      <c r="N42" s="48">
        <v>106</v>
      </c>
      <c r="O42" s="19"/>
      <c r="P42" s="9"/>
    </row>
    <row r="43" s="4" customFormat="1" ht="48" spans="1:16">
      <c r="A43" s="19">
        <v>9</v>
      </c>
      <c r="B43" s="20" t="s">
        <v>153</v>
      </c>
      <c r="C43" s="19" t="s">
        <v>154</v>
      </c>
      <c r="D43" s="19" t="s">
        <v>32</v>
      </c>
      <c r="E43" s="19" t="s">
        <v>155</v>
      </c>
      <c r="F43" s="21">
        <v>100</v>
      </c>
      <c r="G43" s="22" t="s">
        <v>58</v>
      </c>
      <c r="H43" s="19" t="s">
        <v>156</v>
      </c>
      <c r="I43" s="45">
        <v>272</v>
      </c>
      <c r="J43" s="45">
        <v>12</v>
      </c>
      <c r="K43" s="46">
        <v>44650</v>
      </c>
      <c r="L43" s="21">
        <v>100</v>
      </c>
      <c r="M43" s="19" t="s">
        <v>25</v>
      </c>
      <c r="N43" s="48">
        <v>100</v>
      </c>
      <c r="O43" s="19"/>
      <c r="P43" s="9"/>
    </row>
    <row r="44" s="4" customFormat="1" ht="48" spans="1:16">
      <c r="A44" s="19">
        <v>10</v>
      </c>
      <c r="B44" s="20" t="s">
        <v>157</v>
      </c>
      <c r="C44" s="19" t="s">
        <v>154</v>
      </c>
      <c r="D44" s="19" t="s">
        <v>65</v>
      </c>
      <c r="E44" s="19" t="s">
        <v>158</v>
      </c>
      <c r="F44" s="21">
        <v>100</v>
      </c>
      <c r="G44" s="22" t="s">
        <v>58</v>
      </c>
      <c r="H44" s="19" t="s">
        <v>159</v>
      </c>
      <c r="I44" s="45">
        <v>1649</v>
      </c>
      <c r="J44" s="45">
        <v>125</v>
      </c>
      <c r="K44" s="46">
        <v>44650</v>
      </c>
      <c r="L44" s="21">
        <v>100</v>
      </c>
      <c r="M44" s="19" t="s">
        <v>25</v>
      </c>
      <c r="N44" s="48">
        <v>99.9</v>
      </c>
      <c r="O44" s="19" t="s">
        <v>160</v>
      </c>
      <c r="P44" s="9"/>
    </row>
    <row r="45" s="4" customFormat="1" ht="24" spans="1:16">
      <c r="A45" s="19">
        <v>11</v>
      </c>
      <c r="B45" s="20" t="s">
        <v>161</v>
      </c>
      <c r="C45" s="19" t="s">
        <v>69</v>
      </c>
      <c r="D45" s="19" t="s">
        <v>65</v>
      </c>
      <c r="E45" s="19" t="s">
        <v>162</v>
      </c>
      <c r="F45" s="21">
        <v>12</v>
      </c>
      <c r="G45" s="22" t="s">
        <v>58</v>
      </c>
      <c r="H45" s="19" t="s">
        <v>163</v>
      </c>
      <c r="I45" s="45">
        <v>202</v>
      </c>
      <c r="J45" s="45">
        <v>41</v>
      </c>
      <c r="K45" s="46">
        <v>44650</v>
      </c>
      <c r="L45" s="21">
        <v>12</v>
      </c>
      <c r="M45" s="19" t="s">
        <v>25</v>
      </c>
      <c r="N45" s="48">
        <v>10</v>
      </c>
      <c r="O45" s="19" t="s">
        <v>30</v>
      </c>
      <c r="P45" s="9"/>
    </row>
    <row r="46" s="4" customFormat="1" ht="36" spans="1:16">
      <c r="A46" s="19">
        <v>12</v>
      </c>
      <c r="B46" s="20" t="s">
        <v>164</v>
      </c>
      <c r="C46" s="19" t="s">
        <v>131</v>
      </c>
      <c r="D46" s="19" t="s">
        <v>65</v>
      </c>
      <c r="E46" s="19" t="s">
        <v>165</v>
      </c>
      <c r="F46" s="21">
        <v>10</v>
      </c>
      <c r="G46" s="22" t="s">
        <v>58</v>
      </c>
      <c r="H46" s="19" t="s">
        <v>166</v>
      </c>
      <c r="I46" s="45">
        <v>163</v>
      </c>
      <c r="J46" s="45">
        <v>156</v>
      </c>
      <c r="K46" s="46">
        <v>44650</v>
      </c>
      <c r="L46" s="21">
        <v>10</v>
      </c>
      <c r="M46" s="19" t="s">
        <v>25</v>
      </c>
      <c r="N46" s="48">
        <v>8</v>
      </c>
      <c r="O46" s="19" t="s">
        <v>30</v>
      </c>
      <c r="P46" s="9"/>
    </row>
    <row r="47" s="4" customFormat="1" ht="36" spans="1:16">
      <c r="A47" s="19">
        <v>13</v>
      </c>
      <c r="B47" s="20" t="s">
        <v>167</v>
      </c>
      <c r="C47" s="19" t="s">
        <v>20</v>
      </c>
      <c r="D47" s="19" t="s">
        <v>65</v>
      </c>
      <c r="E47" s="19" t="s">
        <v>168</v>
      </c>
      <c r="F47" s="21">
        <v>50</v>
      </c>
      <c r="G47" s="22" t="s">
        <v>58</v>
      </c>
      <c r="H47" s="19" t="s">
        <v>169</v>
      </c>
      <c r="I47" s="45">
        <v>1351</v>
      </c>
      <c r="J47" s="45">
        <v>656</v>
      </c>
      <c r="K47" s="46">
        <v>44650</v>
      </c>
      <c r="L47" s="21">
        <v>50</v>
      </c>
      <c r="M47" s="19" t="s">
        <v>25</v>
      </c>
      <c r="N47" s="48">
        <v>40</v>
      </c>
      <c r="O47" s="19" t="s">
        <v>30</v>
      </c>
      <c r="P47" s="9"/>
    </row>
    <row r="48" s="4" customFormat="1" ht="84" spans="1:16">
      <c r="A48" s="19">
        <v>14</v>
      </c>
      <c r="B48" s="20" t="s">
        <v>170</v>
      </c>
      <c r="C48" s="54" t="s">
        <v>61</v>
      </c>
      <c r="D48" s="19" t="s">
        <v>65</v>
      </c>
      <c r="E48" s="19" t="s">
        <v>171</v>
      </c>
      <c r="F48" s="21">
        <v>72.5</v>
      </c>
      <c r="G48" s="22" t="s">
        <v>58</v>
      </c>
      <c r="H48" s="19" t="s">
        <v>67</v>
      </c>
      <c r="I48" s="45">
        <v>1595</v>
      </c>
      <c r="J48" s="45">
        <v>521</v>
      </c>
      <c r="K48" s="46">
        <v>44650</v>
      </c>
      <c r="L48" s="21">
        <v>72.5</v>
      </c>
      <c r="M48" s="19" t="s">
        <v>25</v>
      </c>
      <c r="N48" s="48">
        <v>72.5</v>
      </c>
      <c r="O48" s="19"/>
      <c r="P48" s="9"/>
    </row>
    <row r="49" s="4" customFormat="1" ht="216" spans="1:16">
      <c r="A49" s="19">
        <v>15</v>
      </c>
      <c r="B49" s="20" t="s">
        <v>172</v>
      </c>
      <c r="C49" s="54" t="s">
        <v>69</v>
      </c>
      <c r="D49" s="19" t="s">
        <v>36</v>
      </c>
      <c r="E49" s="19" t="s">
        <v>173</v>
      </c>
      <c r="F49" s="21">
        <v>190.7</v>
      </c>
      <c r="G49" s="22" t="s">
        <v>58</v>
      </c>
      <c r="H49" s="19" t="s">
        <v>174</v>
      </c>
      <c r="I49" s="45">
        <v>4310</v>
      </c>
      <c r="J49" s="45">
        <v>1253</v>
      </c>
      <c r="K49" s="46">
        <v>44650</v>
      </c>
      <c r="L49" s="21">
        <v>190.7</v>
      </c>
      <c r="M49" s="19" t="s">
        <v>25</v>
      </c>
      <c r="N49" s="48">
        <v>189.103254</v>
      </c>
      <c r="O49" s="19" t="s">
        <v>75</v>
      </c>
      <c r="P49" s="9"/>
    </row>
    <row r="50" s="4" customFormat="1" ht="72" spans="1:16">
      <c r="A50" s="19">
        <v>16</v>
      </c>
      <c r="B50" s="20" t="s">
        <v>175</v>
      </c>
      <c r="C50" s="19" t="s">
        <v>154</v>
      </c>
      <c r="D50" s="19" t="s">
        <v>36</v>
      </c>
      <c r="E50" s="19" t="s">
        <v>176</v>
      </c>
      <c r="F50" s="21">
        <v>100</v>
      </c>
      <c r="G50" s="22" t="s">
        <v>58</v>
      </c>
      <c r="H50" s="19" t="s">
        <v>177</v>
      </c>
      <c r="I50" s="45">
        <v>1295</v>
      </c>
      <c r="J50" s="45">
        <v>168</v>
      </c>
      <c r="K50" s="46">
        <v>44650</v>
      </c>
      <c r="L50" s="21">
        <v>100</v>
      </c>
      <c r="M50" s="19" t="s">
        <v>25</v>
      </c>
      <c r="N50" s="48">
        <v>100</v>
      </c>
      <c r="O50" s="19"/>
      <c r="P50" s="9"/>
    </row>
    <row r="51" s="4" customFormat="1" ht="72" spans="1:16">
      <c r="A51" s="19">
        <v>17</v>
      </c>
      <c r="B51" s="20" t="s">
        <v>178</v>
      </c>
      <c r="C51" s="54" t="s">
        <v>61</v>
      </c>
      <c r="D51" s="19" t="s">
        <v>36</v>
      </c>
      <c r="E51" s="19" t="s">
        <v>73</v>
      </c>
      <c r="F51" s="21">
        <v>60</v>
      </c>
      <c r="G51" s="22" t="s">
        <v>58</v>
      </c>
      <c r="H51" s="19" t="s">
        <v>74</v>
      </c>
      <c r="I51" s="45">
        <v>861</v>
      </c>
      <c r="J51" s="45">
        <v>209</v>
      </c>
      <c r="K51" s="46">
        <v>44650</v>
      </c>
      <c r="L51" s="21">
        <v>60</v>
      </c>
      <c r="M51" s="19" t="s">
        <v>25</v>
      </c>
      <c r="N51" s="48">
        <v>52.872</v>
      </c>
      <c r="O51" s="19" t="s">
        <v>75</v>
      </c>
      <c r="P51" s="9"/>
    </row>
    <row r="52" s="4" customFormat="1" ht="48" spans="1:16">
      <c r="A52" s="19">
        <v>18</v>
      </c>
      <c r="B52" s="20" t="s">
        <v>179</v>
      </c>
      <c r="C52" s="19" t="s">
        <v>69</v>
      </c>
      <c r="D52" s="19" t="s">
        <v>82</v>
      </c>
      <c r="E52" s="19" t="s">
        <v>180</v>
      </c>
      <c r="F52" s="21">
        <v>80</v>
      </c>
      <c r="G52" s="22" t="s">
        <v>58</v>
      </c>
      <c r="H52" s="19" t="s">
        <v>181</v>
      </c>
      <c r="I52" s="45">
        <v>6270</v>
      </c>
      <c r="J52" s="45">
        <v>1656</v>
      </c>
      <c r="K52" s="46">
        <v>44650</v>
      </c>
      <c r="L52" s="21">
        <v>80</v>
      </c>
      <c r="M52" s="19" t="s">
        <v>25</v>
      </c>
      <c r="N52" s="48">
        <v>80</v>
      </c>
      <c r="O52" s="19"/>
      <c r="P52" s="9"/>
    </row>
    <row r="53" s="4" customFormat="1" ht="72" spans="1:16">
      <c r="A53" s="19">
        <v>19</v>
      </c>
      <c r="B53" s="20" t="s">
        <v>182</v>
      </c>
      <c r="C53" s="19" t="s">
        <v>154</v>
      </c>
      <c r="D53" s="19" t="s">
        <v>82</v>
      </c>
      <c r="E53" s="19" t="s">
        <v>183</v>
      </c>
      <c r="F53" s="21">
        <v>100</v>
      </c>
      <c r="G53" s="22" t="s">
        <v>58</v>
      </c>
      <c r="H53" s="19" t="s">
        <v>184</v>
      </c>
      <c r="I53" s="45">
        <v>1731</v>
      </c>
      <c r="J53" s="45">
        <v>217</v>
      </c>
      <c r="K53" s="46">
        <v>44650</v>
      </c>
      <c r="L53" s="21">
        <v>100</v>
      </c>
      <c r="M53" s="19" t="s">
        <v>25</v>
      </c>
      <c r="N53" s="48">
        <v>100</v>
      </c>
      <c r="O53" s="19"/>
      <c r="P53" s="9"/>
    </row>
    <row r="54" s="4" customFormat="1" ht="60" spans="1:16">
      <c r="A54" s="19">
        <v>20</v>
      </c>
      <c r="B54" s="20" t="s">
        <v>185</v>
      </c>
      <c r="C54" s="19" t="s">
        <v>186</v>
      </c>
      <c r="D54" s="19" t="s">
        <v>82</v>
      </c>
      <c r="E54" s="19" t="s">
        <v>187</v>
      </c>
      <c r="F54" s="21">
        <v>40</v>
      </c>
      <c r="G54" s="22" t="s">
        <v>58</v>
      </c>
      <c r="H54" s="19" t="s">
        <v>188</v>
      </c>
      <c r="I54" s="45">
        <v>2529</v>
      </c>
      <c r="J54" s="45">
        <v>236</v>
      </c>
      <c r="K54" s="46">
        <v>44650</v>
      </c>
      <c r="L54" s="21">
        <v>40</v>
      </c>
      <c r="M54" s="19" t="s">
        <v>25</v>
      </c>
      <c r="N54" s="48">
        <v>40</v>
      </c>
      <c r="O54" s="19"/>
      <c r="P54" s="9"/>
    </row>
    <row r="55" s="4" customFormat="1" ht="60" spans="1:16">
      <c r="A55" s="19">
        <v>21</v>
      </c>
      <c r="B55" s="20" t="s">
        <v>189</v>
      </c>
      <c r="C55" s="19" t="s">
        <v>20</v>
      </c>
      <c r="D55" s="19" t="s">
        <v>82</v>
      </c>
      <c r="E55" s="19" t="s">
        <v>190</v>
      </c>
      <c r="F55" s="21">
        <v>80</v>
      </c>
      <c r="G55" s="22" t="s">
        <v>58</v>
      </c>
      <c r="H55" s="19" t="s">
        <v>191</v>
      </c>
      <c r="I55" s="45">
        <v>1731</v>
      </c>
      <c r="J55" s="45">
        <v>217</v>
      </c>
      <c r="K55" s="46">
        <v>44650</v>
      </c>
      <c r="L55" s="21">
        <v>56.98</v>
      </c>
      <c r="M55" s="19" t="s">
        <v>79</v>
      </c>
      <c r="N55" s="48">
        <v>0</v>
      </c>
      <c r="O55" s="19" t="s">
        <v>30</v>
      </c>
      <c r="P55" s="9"/>
    </row>
    <row r="56" s="4" customFormat="1" ht="36" spans="1:16">
      <c r="A56" s="19">
        <v>22</v>
      </c>
      <c r="B56" s="20" t="s">
        <v>192</v>
      </c>
      <c r="C56" s="19" t="s">
        <v>103</v>
      </c>
      <c r="D56" s="19" t="s">
        <v>82</v>
      </c>
      <c r="E56" s="19" t="s">
        <v>193</v>
      </c>
      <c r="F56" s="21">
        <v>0.96</v>
      </c>
      <c r="G56" s="22" t="s">
        <v>58</v>
      </c>
      <c r="H56" s="19" t="s">
        <v>194</v>
      </c>
      <c r="I56" s="45">
        <v>1</v>
      </c>
      <c r="J56" s="45">
        <v>1</v>
      </c>
      <c r="K56" s="46">
        <v>44650</v>
      </c>
      <c r="L56" s="21">
        <v>0.96</v>
      </c>
      <c r="M56" s="19" t="s">
        <v>25</v>
      </c>
      <c r="N56" s="48">
        <v>0.96</v>
      </c>
      <c r="O56" s="19"/>
      <c r="P56" s="9"/>
    </row>
    <row r="57" s="4" customFormat="1" ht="156" spans="1:16">
      <c r="A57" s="19">
        <v>23</v>
      </c>
      <c r="B57" s="20" t="s">
        <v>195</v>
      </c>
      <c r="C57" s="19" t="s">
        <v>20</v>
      </c>
      <c r="D57" s="19" t="s">
        <v>40</v>
      </c>
      <c r="E57" s="19" t="s">
        <v>196</v>
      </c>
      <c r="F57" s="21">
        <v>278.847538</v>
      </c>
      <c r="G57" s="22" t="s">
        <v>58</v>
      </c>
      <c r="H57" s="19" t="s">
        <v>197</v>
      </c>
      <c r="I57" s="45">
        <v>1498</v>
      </c>
      <c r="J57" s="45">
        <v>423</v>
      </c>
      <c r="K57" s="46">
        <v>44650</v>
      </c>
      <c r="L57" s="21">
        <v>278.8475</v>
      </c>
      <c r="M57" s="19" t="s">
        <v>25</v>
      </c>
      <c r="N57" s="48">
        <v>254.833224</v>
      </c>
      <c r="O57" s="19" t="s">
        <v>118</v>
      </c>
      <c r="P57" s="9"/>
    </row>
    <row r="58" s="4" customFormat="1" ht="204" spans="1:16">
      <c r="A58" s="19">
        <v>24</v>
      </c>
      <c r="B58" s="20" t="s">
        <v>198</v>
      </c>
      <c r="C58" s="19" t="s">
        <v>154</v>
      </c>
      <c r="D58" s="19" t="s">
        <v>40</v>
      </c>
      <c r="E58" s="19" t="s">
        <v>199</v>
      </c>
      <c r="F58" s="21">
        <v>100</v>
      </c>
      <c r="G58" s="22" t="s">
        <v>58</v>
      </c>
      <c r="H58" s="19" t="s">
        <v>200</v>
      </c>
      <c r="I58" s="45">
        <v>2312</v>
      </c>
      <c r="J58" s="45">
        <v>439</v>
      </c>
      <c r="K58" s="46">
        <v>44650</v>
      </c>
      <c r="L58" s="21">
        <v>100</v>
      </c>
      <c r="M58" s="19" t="s">
        <v>25</v>
      </c>
      <c r="N58" s="48">
        <v>100</v>
      </c>
      <c r="O58" s="19"/>
      <c r="P58" s="9"/>
    </row>
    <row r="59" s="4" customFormat="1" ht="36" spans="1:16">
      <c r="A59" s="19">
        <v>25</v>
      </c>
      <c r="B59" s="20" t="s">
        <v>201</v>
      </c>
      <c r="C59" s="19" t="s">
        <v>103</v>
      </c>
      <c r="D59" s="19" t="s">
        <v>40</v>
      </c>
      <c r="E59" s="19" t="s">
        <v>202</v>
      </c>
      <c r="F59" s="21">
        <v>4.8</v>
      </c>
      <c r="G59" s="22" t="s">
        <v>58</v>
      </c>
      <c r="H59" s="19" t="s">
        <v>203</v>
      </c>
      <c r="I59" s="45">
        <v>5</v>
      </c>
      <c r="J59" s="45">
        <v>5</v>
      </c>
      <c r="K59" s="46">
        <v>44650</v>
      </c>
      <c r="L59" s="21">
        <v>4</v>
      </c>
      <c r="M59" s="19" t="s">
        <v>79</v>
      </c>
      <c r="N59" s="48">
        <v>4</v>
      </c>
      <c r="O59" s="19"/>
      <c r="P59" s="9"/>
    </row>
    <row r="60" s="4" customFormat="1" ht="36" spans="1:16">
      <c r="A60" s="19">
        <v>26</v>
      </c>
      <c r="B60" s="20" t="s">
        <v>204</v>
      </c>
      <c r="C60" s="19" t="s">
        <v>61</v>
      </c>
      <c r="D60" s="19" t="s">
        <v>91</v>
      </c>
      <c r="E60" s="19" t="s">
        <v>205</v>
      </c>
      <c r="F60" s="21">
        <v>220</v>
      </c>
      <c r="G60" s="22" t="s">
        <v>58</v>
      </c>
      <c r="H60" s="19" t="s">
        <v>206</v>
      </c>
      <c r="I60" s="61">
        <f t="shared" ref="I60:I64" si="2">J60*3</f>
        <v>3495</v>
      </c>
      <c r="J60" s="61">
        <v>1165</v>
      </c>
      <c r="K60" s="62">
        <v>44650</v>
      </c>
      <c r="L60" s="21">
        <v>220</v>
      </c>
      <c r="M60" s="64" t="s">
        <v>25</v>
      </c>
      <c r="N60" s="65">
        <v>186</v>
      </c>
      <c r="O60" s="19"/>
      <c r="P60" s="9"/>
    </row>
    <row r="61" s="4" customFormat="1" ht="120" spans="1:16">
      <c r="A61" s="19">
        <v>27</v>
      </c>
      <c r="B61" s="20" t="s">
        <v>207</v>
      </c>
      <c r="C61" s="19" t="s">
        <v>154</v>
      </c>
      <c r="D61" s="19" t="s">
        <v>91</v>
      </c>
      <c r="E61" s="19" t="s">
        <v>208</v>
      </c>
      <c r="F61" s="21">
        <v>100</v>
      </c>
      <c r="G61" s="22" t="s">
        <v>58</v>
      </c>
      <c r="H61" s="19" t="s">
        <v>209</v>
      </c>
      <c r="I61" s="61">
        <f t="shared" si="2"/>
        <v>1200</v>
      </c>
      <c r="J61" s="61">
        <v>400</v>
      </c>
      <c r="K61" s="62">
        <v>44650</v>
      </c>
      <c r="L61" s="63">
        <v>100</v>
      </c>
      <c r="M61" s="64" t="s">
        <v>25</v>
      </c>
      <c r="N61" s="65">
        <v>100</v>
      </c>
      <c r="O61" s="19"/>
      <c r="P61" s="9"/>
    </row>
    <row r="62" s="4" customFormat="1" ht="36" spans="1:16">
      <c r="A62" s="19">
        <v>28</v>
      </c>
      <c r="B62" s="20" t="s">
        <v>210</v>
      </c>
      <c r="C62" s="19" t="s">
        <v>99</v>
      </c>
      <c r="D62" s="19" t="s">
        <v>211</v>
      </c>
      <c r="E62" s="19" t="s">
        <v>57</v>
      </c>
      <c r="F62" s="21">
        <v>40</v>
      </c>
      <c r="G62" s="22" t="s">
        <v>58</v>
      </c>
      <c r="H62" s="19" t="s">
        <v>212</v>
      </c>
      <c r="I62" s="45">
        <v>343</v>
      </c>
      <c r="J62" s="45">
        <v>343</v>
      </c>
      <c r="K62" s="46">
        <v>44650</v>
      </c>
      <c r="L62" s="21">
        <v>40</v>
      </c>
      <c r="M62" s="64" t="s">
        <v>25</v>
      </c>
      <c r="N62" s="48">
        <v>40</v>
      </c>
      <c r="O62" s="19"/>
      <c r="P62" s="9"/>
    </row>
    <row r="63" s="4" customFormat="1" ht="96" spans="1:16">
      <c r="A63" s="19">
        <v>29</v>
      </c>
      <c r="B63" s="20" t="s">
        <v>213</v>
      </c>
      <c r="C63" s="19" t="s">
        <v>20</v>
      </c>
      <c r="D63" s="19" t="s">
        <v>211</v>
      </c>
      <c r="E63" s="19" t="s">
        <v>57</v>
      </c>
      <c r="F63" s="21">
        <v>191</v>
      </c>
      <c r="G63" s="22" t="s">
        <v>58</v>
      </c>
      <c r="H63" s="19" t="s">
        <v>214</v>
      </c>
      <c r="I63" s="61">
        <f t="shared" si="2"/>
        <v>1743</v>
      </c>
      <c r="J63" s="61">
        <v>581</v>
      </c>
      <c r="K63" s="46">
        <v>44650</v>
      </c>
      <c r="L63" s="21">
        <v>191</v>
      </c>
      <c r="M63" s="64" t="s">
        <v>25</v>
      </c>
      <c r="N63" s="48">
        <v>187</v>
      </c>
      <c r="O63" s="19"/>
      <c r="P63" s="9"/>
    </row>
    <row r="64" s="4" customFormat="1" ht="72" spans="1:16">
      <c r="A64" s="19">
        <v>30</v>
      </c>
      <c r="B64" s="20" t="s">
        <v>44</v>
      </c>
      <c r="C64" s="19" t="s">
        <v>215</v>
      </c>
      <c r="D64" s="19" t="s">
        <v>211</v>
      </c>
      <c r="E64" s="19" t="s">
        <v>46</v>
      </c>
      <c r="F64" s="21">
        <v>8.494955</v>
      </c>
      <c r="G64" s="22" t="s">
        <v>58</v>
      </c>
      <c r="H64" s="19" t="s">
        <v>216</v>
      </c>
      <c r="I64" s="45">
        <f t="shared" si="2"/>
        <v>1734</v>
      </c>
      <c r="J64" s="45">
        <v>578</v>
      </c>
      <c r="K64" s="46">
        <v>44650</v>
      </c>
      <c r="L64" s="21">
        <v>8.494955</v>
      </c>
      <c r="M64" s="64" t="s">
        <v>25</v>
      </c>
      <c r="N64" s="48">
        <v>8.494955</v>
      </c>
      <c r="O64" s="19"/>
      <c r="P64" s="9"/>
    </row>
    <row r="65" s="4" customFormat="1" ht="36" spans="1:16">
      <c r="A65" s="19">
        <v>31</v>
      </c>
      <c r="B65" s="20" t="s">
        <v>217</v>
      </c>
      <c r="C65" s="54" t="s">
        <v>69</v>
      </c>
      <c r="D65" s="19" t="s">
        <v>218</v>
      </c>
      <c r="E65" s="19" t="s">
        <v>219</v>
      </c>
      <c r="F65" s="21">
        <v>9</v>
      </c>
      <c r="G65" s="22" t="s">
        <v>58</v>
      </c>
      <c r="H65" s="19" t="s">
        <v>220</v>
      </c>
      <c r="I65" s="45">
        <v>1260</v>
      </c>
      <c r="J65" s="45">
        <f>I65/3</f>
        <v>420</v>
      </c>
      <c r="K65" s="46">
        <v>44650</v>
      </c>
      <c r="L65" s="21">
        <v>9</v>
      </c>
      <c r="M65" s="64" t="s">
        <v>25</v>
      </c>
      <c r="N65" s="48">
        <v>9</v>
      </c>
      <c r="O65" s="19"/>
      <c r="P65" s="9"/>
    </row>
    <row r="66" s="4" customFormat="1" ht="24" spans="1:16">
      <c r="A66" s="19">
        <v>32</v>
      </c>
      <c r="B66" s="20" t="s">
        <v>221</v>
      </c>
      <c r="C66" s="54" t="s">
        <v>69</v>
      </c>
      <c r="D66" s="19" t="s">
        <v>218</v>
      </c>
      <c r="E66" s="19" t="s">
        <v>222</v>
      </c>
      <c r="F66" s="21">
        <v>20</v>
      </c>
      <c r="G66" s="22" t="s">
        <v>58</v>
      </c>
      <c r="H66" s="19" t="s">
        <v>223</v>
      </c>
      <c r="I66" s="45">
        <v>261</v>
      </c>
      <c r="J66" s="45">
        <v>75</v>
      </c>
      <c r="K66" s="46">
        <v>44650</v>
      </c>
      <c r="L66" s="21">
        <v>20</v>
      </c>
      <c r="M66" s="64" t="s">
        <v>25</v>
      </c>
      <c r="N66" s="48">
        <v>20</v>
      </c>
      <c r="O66" s="19"/>
      <c r="P66" s="9"/>
    </row>
    <row r="67" s="4" customFormat="1" ht="36" spans="1:16">
      <c r="A67" s="19">
        <v>33</v>
      </c>
      <c r="B67" s="20" t="s">
        <v>224</v>
      </c>
      <c r="C67" s="54" t="s">
        <v>69</v>
      </c>
      <c r="D67" s="19" t="s">
        <v>218</v>
      </c>
      <c r="E67" s="19" t="s">
        <v>225</v>
      </c>
      <c r="F67" s="21">
        <v>40</v>
      </c>
      <c r="G67" s="22" t="s">
        <v>58</v>
      </c>
      <c r="H67" s="19" t="s">
        <v>226</v>
      </c>
      <c r="I67" s="45">
        <v>2315</v>
      </c>
      <c r="J67" s="45">
        <v>770</v>
      </c>
      <c r="K67" s="46">
        <v>44650</v>
      </c>
      <c r="L67" s="21">
        <v>40</v>
      </c>
      <c r="M67" s="64" t="s">
        <v>25</v>
      </c>
      <c r="N67" s="48">
        <v>40</v>
      </c>
      <c r="O67" s="19"/>
      <c r="P67" s="9"/>
    </row>
    <row r="68" s="4" customFormat="1" ht="24" spans="1:16">
      <c r="A68" s="19">
        <v>34</v>
      </c>
      <c r="B68" s="20" t="s">
        <v>227</v>
      </c>
      <c r="C68" s="54" t="s">
        <v>69</v>
      </c>
      <c r="D68" s="19" t="s">
        <v>218</v>
      </c>
      <c r="E68" s="19" t="s">
        <v>228</v>
      </c>
      <c r="F68" s="21">
        <v>8</v>
      </c>
      <c r="G68" s="22" t="s">
        <v>58</v>
      </c>
      <c r="H68" s="19" t="s">
        <v>229</v>
      </c>
      <c r="I68" s="45">
        <v>2312</v>
      </c>
      <c r="J68" s="45">
        <v>439</v>
      </c>
      <c r="K68" s="46">
        <v>44650</v>
      </c>
      <c r="L68" s="21">
        <v>8</v>
      </c>
      <c r="M68" s="64" t="s">
        <v>25</v>
      </c>
      <c r="N68" s="48">
        <v>8</v>
      </c>
      <c r="O68" s="19"/>
      <c r="P68" s="9"/>
    </row>
    <row r="69" s="4" customFormat="1" ht="24" spans="1:16">
      <c r="A69" s="19">
        <v>35</v>
      </c>
      <c r="B69" s="20" t="s">
        <v>230</v>
      </c>
      <c r="C69" s="54" t="s">
        <v>69</v>
      </c>
      <c r="D69" s="19" t="s">
        <v>218</v>
      </c>
      <c r="E69" s="19" t="s">
        <v>231</v>
      </c>
      <c r="F69" s="21">
        <v>300</v>
      </c>
      <c r="G69" s="22" t="s">
        <v>58</v>
      </c>
      <c r="H69" s="19" t="s">
        <v>232</v>
      </c>
      <c r="I69" s="45">
        <v>1260</v>
      </c>
      <c r="J69" s="45">
        <f>I69/3</f>
        <v>420</v>
      </c>
      <c r="K69" s="46">
        <v>44650</v>
      </c>
      <c r="L69" s="21">
        <v>300</v>
      </c>
      <c r="M69" s="64" t="s">
        <v>25</v>
      </c>
      <c r="N69" s="48">
        <v>300</v>
      </c>
      <c r="O69" s="19"/>
      <c r="P69" s="9"/>
    </row>
    <row r="70" s="81" customFormat="1" ht="19" customHeight="1" spans="1:16">
      <c r="A70" s="87" t="s">
        <v>233</v>
      </c>
      <c r="B70" s="88"/>
      <c r="C70" s="88"/>
      <c r="D70" s="88"/>
      <c r="E70" s="89"/>
      <c r="F70" s="90">
        <f>SUM(F71:F86)</f>
        <v>279</v>
      </c>
      <c r="G70" s="90"/>
      <c r="H70" s="90"/>
      <c r="I70" s="107">
        <f>SUM(I71:I86)</f>
        <v>5204</v>
      </c>
      <c r="J70" s="107">
        <f>SUM(J71:J86)</f>
        <v>1597</v>
      </c>
      <c r="K70" s="90"/>
      <c r="L70" s="90">
        <f>SUM(L71:L86)</f>
        <v>273.999968</v>
      </c>
      <c r="M70" s="90"/>
      <c r="N70" s="90">
        <f>SUM(N71:N86)</f>
        <v>228.63098</v>
      </c>
      <c r="O70" s="106"/>
      <c r="P70" s="9"/>
    </row>
    <row r="71" s="4" customFormat="1" ht="108" spans="1:16">
      <c r="A71" s="19">
        <v>1</v>
      </c>
      <c r="B71" s="19" t="s">
        <v>234</v>
      </c>
      <c r="C71" s="19" t="s">
        <v>154</v>
      </c>
      <c r="D71" s="19" t="s">
        <v>91</v>
      </c>
      <c r="E71" s="19" t="s">
        <v>235</v>
      </c>
      <c r="F71" s="55">
        <v>26</v>
      </c>
      <c r="G71" s="22" t="s">
        <v>236</v>
      </c>
      <c r="H71" s="54" t="s">
        <v>237</v>
      </c>
      <c r="I71" s="61">
        <f>J71*3</f>
        <v>1200</v>
      </c>
      <c r="J71" s="61">
        <v>400</v>
      </c>
      <c r="K71" s="46">
        <v>44788</v>
      </c>
      <c r="L71" s="21">
        <v>26</v>
      </c>
      <c r="M71" s="64" t="s">
        <v>25</v>
      </c>
      <c r="N71" s="63">
        <v>26</v>
      </c>
      <c r="O71" s="19"/>
      <c r="P71" s="9"/>
    </row>
    <row r="72" s="4" customFormat="1" ht="36" spans="1:16">
      <c r="A72" s="19">
        <v>2</v>
      </c>
      <c r="B72" s="19" t="s">
        <v>238</v>
      </c>
      <c r="C72" s="19" t="s">
        <v>154</v>
      </c>
      <c r="D72" s="19" t="s">
        <v>91</v>
      </c>
      <c r="E72" s="19" t="s">
        <v>239</v>
      </c>
      <c r="F72" s="55">
        <v>19</v>
      </c>
      <c r="G72" s="22" t="s">
        <v>236</v>
      </c>
      <c r="H72" s="60" t="s">
        <v>240</v>
      </c>
      <c r="I72" s="45">
        <f>J72*3</f>
        <v>681</v>
      </c>
      <c r="J72" s="61">
        <v>227</v>
      </c>
      <c r="K72" s="46">
        <v>44788</v>
      </c>
      <c r="L72" s="55">
        <v>19</v>
      </c>
      <c r="M72" s="64" t="s">
        <v>25</v>
      </c>
      <c r="N72" s="21">
        <v>19</v>
      </c>
      <c r="O72" s="19"/>
      <c r="P72" s="9"/>
    </row>
    <row r="73" s="4" customFormat="1" ht="36" spans="1:16">
      <c r="A73" s="19">
        <v>3</v>
      </c>
      <c r="B73" s="19" t="s">
        <v>241</v>
      </c>
      <c r="C73" s="19" t="s">
        <v>154</v>
      </c>
      <c r="D73" s="19" t="s">
        <v>91</v>
      </c>
      <c r="E73" s="19" t="s">
        <v>242</v>
      </c>
      <c r="F73" s="55">
        <v>17.2</v>
      </c>
      <c r="G73" s="22" t="s">
        <v>236</v>
      </c>
      <c r="H73" s="60" t="s">
        <v>243</v>
      </c>
      <c r="I73" s="45">
        <f>J73*3</f>
        <v>180</v>
      </c>
      <c r="J73" s="61">
        <v>60</v>
      </c>
      <c r="K73" s="46">
        <v>44788</v>
      </c>
      <c r="L73" s="55">
        <v>17.2</v>
      </c>
      <c r="M73" s="64" t="s">
        <v>25</v>
      </c>
      <c r="N73" s="21">
        <v>17.2</v>
      </c>
      <c r="O73" s="19"/>
      <c r="P73" s="9"/>
    </row>
    <row r="74" s="4" customFormat="1" ht="36" spans="1:16">
      <c r="A74" s="19">
        <v>4</v>
      </c>
      <c r="B74" s="19" t="s">
        <v>244</v>
      </c>
      <c r="C74" s="19" t="s">
        <v>154</v>
      </c>
      <c r="D74" s="19" t="s">
        <v>91</v>
      </c>
      <c r="E74" s="19" t="s">
        <v>245</v>
      </c>
      <c r="F74" s="21">
        <v>12.356668</v>
      </c>
      <c r="G74" s="22" t="s">
        <v>236</v>
      </c>
      <c r="H74" s="60" t="s">
        <v>246</v>
      </c>
      <c r="I74" s="45">
        <f>J74*3</f>
        <v>225</v>
      </c>
      <c r="J74" s="61">
        <v>75</v>
      </c>
      <c r="K74" s="46">
        <v>44788</v>
      </c>
      <c r="L74" s="21">
        <v>12.356668</v>
      </c>
      <c r="M74" s="64" t="s">
        <v>25</v>
      </c>
      <c r="N74" s="63">
        <v>11.6033</v>
      </c>
      <c r="O74" s="19"/>
      <c r="P74" s="9"/>
    </row>
    <row r="75" s="4" customFormat="1" ht="36" spans="1:16">
      <c r="A75" s="19">
        <v>5</v>
      </c>
      <c r="B75" s="19" t="s">
        <v>247</v>
      </c>
      <c r="C75" s="19" t="s">
        <v>154</v>
      </c>
      <c r="D75" s="19" t="s">
        <v>65</v>
      </c>
      <c r="E75" s="19" t="s">
        <v>248</v>
      </c>
      <c r="F75" s="55">
        <v>21</v>
      </c>
      <c r="G75" s="22" t="s">
        <v>236</v>
      </c>
      <c r="H75" s="54" t="s">
        <v>249</v>
      </c>
      <c r="I75" s="45">
        <v>229</v>
      </c>
      <c r="J75" s="45">
        <v>124</v>
      </c>
      <c r="K75" s="46">
        <v>44788</v>
      </c>
      <c r="L75" s="21">
        <v>21</v>
      </c>
      <c r="M75" s="19" t="s">
        <v>25</v>
      </c>
      <c r="N75" s="21">
        <v>15</v>
      </c>
      <c r="O75" s="19"/>
      <c r="P75" s="9"/>
    </row>
    <row r="76" s="4" customFormat="1" ht="48" spans="1:16">
      <c r="A76" s="19">
        <v>6</v>
      </c>
      <c r="B76" s="19" t="s">
        <v>250</v>
      </c>
      <c r="C76" s="19" t="s">
        <v>154</v>
      </c>
      <c r="D76" s="19" t="s">
        <v>65</v>
      </c>
      <c r="E76" s="19" t="s">
        <v>251</v>
      </c>
      <c r="F76" s="55">
        <v>6</v>
      </c>
      <c r="G76" s="22" t="s">
        <v>236</v>
      </c>
      <c r="H76" s="54" t="s">
        <v>252</v>
      </c>
      <c r="I76" s="45">
        <v>329</v>
      </c>
      <c r="J76" s="45">
        <v>118</v>
      </c>
      <c r="K76" s="46">
        <v>44788</v>
      </c>
      <c r="L76" s="21">
        <v>6</v>
      </c>
      <c r="M76" s="19" t="s">
        <v>25</v>
      </c>
      <c r="N76" s="19">
        <v>5.2328</v>
      </c>
      <c r="O76" s="19" t="s">
        <v>30</v>
      </c>
      <c r="P76" s="9"/>
    </row>
    <row r="77" s="4" customFormat="1" ht="36" spans="1:16">
      <c r="A77" s="19">
        <v>7</v>
      </c>
      <c r="B77" s="19" t="s">
        <v>253</v>
      </c>
      <c r="C77" s="19" t="s">
        <v>154</v>
      </c>
      <c r="D77" s="19" t="s">
        <v>65</v>
      </c>
      <c r="E77" s="19" t="s">
        <v>254</v>
      </c>
      <c r="F77" s="55">
        <v>6</v>
      </c>
      <c r="G77" s="22" t="s">
        <v>236</v>
      </c>
      <c r="H77" s="54" t="s">
        <v>255</v>
      </c>
      <c r="I77" s="45">
        <v>214</v>
      </c>
      <c r="J77" s="45">
        <v>159</v>
      </c>
      <c r="K77" s="46">
        <v>44788</v>
      </c>
      <c r="L77" s="21">
        <v>6</v>
      </c>
      <c r="M77" s="19" t="s">
        <v>25</v>
      </c>
      <c r="N77" s="21">
        <v>6</v>
      </c>
      <c r="O77" s="19"/>
      <c r="P77" s="9"/>
    </row>
    <row r="78" s="4" customFormat="1" ht="36" spans="1:16">
      <c r="A78" s="19">
        <v>8</v>
      </c>
      <c r="B78" s="19" t="s">
        <v>256</v>
      </c>
      <c r="C78" s="19" t="s">
        <v>154</v>
      </c>
      <c r="D78" s="19" t="s">
        <v>65</v>
      </c>
      <c r="E78" s="19" t="s">
        <v>257</v>
      </c>
      <c r="F78" s="55">
        <v>21</v>
      </c>
      <c r="G78" s="22" t="s">
        <v>236</v>
      </c>
      <c r="H78" s="54" t="s">
        <v>258</v>
      </c>
      <c r="I78" s="45">
        <v>158</v>
      </c>
      <c r="J78" s="45">
        <v>62</v>
      </c>
      <c r="K78" s="46">
        <v>44788</v>
      </c>
      <c r="L78" s="21">
        <v>21</v>
      </c>
      <c r="M78" s="19" t="s">
        <v>25</v>
      </c>
      <c r="N78" s="21">
        <v>21</v>
      </c>
      <c r="O78" s="19"/>
      <c r="P78" s="9"/>
    </row>
    <row r="79" s="4" customFormat="1" ht="36" spans="1:16">
      <c r="A79" s="19">
        <v>9</v>
      </c>
      <c r="B79" s="19" t="s">
        <v>259</v>
      </c>
      <c r="C79" s="19" t="s">
        <v>154</v>
      </c>
      <c r="D79" s="19" t="s">
        <v>65</v>
      </c>
      <c r="E79" s="19" t="s">
        <v>260</v>
      </c>
      <c r="F79" s="55">
        <v>21</v>
      </c>
      <c r="G79" s="22" t="s">
        <v>236</v>
      </c>
      <c r="H79" s="54" t="s">
        <v>261</v>
      </c>
      <c r="I79" s="45">
        <v>115</v>
      </c>
      <c r="J79" s="45">
        <v>56</v>
      </c>
      <c r="K79" s="46">
        <v>44788</v>
      </c>
      <c r="L79" s="21">
        <v>21</v>
      </c>
      <c r="M79" s="19" t="s">
        <v>25</v>
      </c>
      <c r="N79" s="21">
        <v>15</v>
      </c>
      <c r="O79" s="19" t="s">
        <v>30</v>
      </c>
      <c r="P79" s="9"/>
    </row>
    <row r="80" s="4" customFormat="1" ht="60" spans="1:16">
      <c r="A80" s="19">
        <v>10</v>
      </c>
      <c r="B80" s="19" t="s">
        <v>262</v>
      </c>
      <c r="C80" s="19" t="s">
        <v>154</v>
      </c>
      <c r="D80" s="19" t="s">
        <v>36</v>
      </c>
      <c r="E80" s="19" t="s">
        <v>263</v>
      </c>
      <c r="F80" s="55">
        <v>15</v>
      </c>
      <c r="G80" s="22" t="s">
        <v>236</v>
      </c>
      <c r="H80" s="67" t="s">
        <v>264</v>
      </c>
      <c r="I80" s="45">
        <v>633</v>
      </c>
      <c r="J80" s="45">
        <v>121</v>
      </c>
      <c r="K80" s="46">
        <v>44788</v>
      </c>
      <c r="L80" s="21">
        <v>15</v>
      </c>
      <c r="M80" s="19" t="s">
        <v>25</v>
      </c>
      <c r="N80" s="21">
        <v>15</v>
      </c>
      <c r="O80" s="19"/>
      <c r="P80" s="9"/>
    </row>
    <row r="81" s="4" customFormat="1" ht="72" spans="1:16">
      <c r="A81" s="19">
        <v>11</v>
      </c>
      <c r="B81" s="19" t="s">
        <v>265</v>
      </c>
      <c r="C81" s="19" t="s">
        <v>154</v>
      </c>
      <c r="D81" s="19" t="s">
        <v>36</v>
      </c>
      <c r="E81" s="19" t="s">
        <v>266</v>
      </c>
      <c r="F81" s="55">
        <v>15</v>
      </c>
      <c r="G81" s="22" t="s">
        <v>236</v>
      </c>
      <c r="H81" s="67" t="s">
        <v>267</v>
      </c>
      <c r="I81" s="45">
        <v>367</v>
      </c>
      <c r="J81" s="45">
        <v>89</v>
      </c>
      <c r="K81" s="46">
        <v>44788</v>
      </c>
      <c r="L81" s="21">
        <v>15</v>
      </c>
      <c r="M81" s="19" t="s">
        <v>25</v>
      </c>
      <c r="N81" s="21">
        <v>13</v>
      </c>
      <c r="O81" s="19"/>
      <c r="P81" s="9"/>
    </row>
    <row r="82" s="4" customFormat="1" ht="72" spans="1:16">
      <c r="A82" s="19">
        <v>12</v>
      </c>
      <c r="B82" s="19" t="s">
        <v>268</v>
      </c>
      <c r="C82" s="19" t="s">
        <v>154</v>
      </c>
      <c r="D82" s="19" t="s">
        <v>36</v>
      </c>
      <c r="E82" s="19" t="s">
        <v>269</v>
      </c>
      <c r="F82" s="55">
        <v>15</v>
      </c>
      <c r="G82" s="22" t="s">
        <v>236</v>
      </c>
      <c r="H82" s="67" t="s">
        <v>270</v>
      </c>
      <c r="I82" s="45">
        <v>125</v>
      </c>
      <c r="J82" s="45">
        <v>28</v>
      </c>
      <c r="K82" s="46">
        <v>44788</v>
      </c>
      <c r="L82" s="21">
        <v>15</v>
      </c>
      <c r="M82" s="19" t="s">
        <v>25</v>
      </c>
      <c r="N82" s="21">
        <v>15</v>
      </c>
      <c r="O82" s="19"/>
      <c r="P82" s="9"/>
    </row>
    <row r="83" s="4" customFormat="1" ht="72" spans="1:16">
      <c r="A83" s="19">
        <v>13</v>
      </c>
      <c r="B83" s="19" t="s">
        <v>271</v>
      </c>
      <c r="C83" s="19" t="s">
        <v>154</v>
      </c>
      <c r="D83" s="19" t="s">
        <v>36</v>
      </c>
      <c r="E83" s="19" t="s">
        <v>272</v>
      </c>
      <c r="F83" s="55">
        <v>15</v>
      </c>
      <c r="G83" s="22" t="s">
        <v>236</v>
      </c>
      <c r="H83" s="19" t="s">
        <v>273</v>
      </c>
      <c r="I83" s="45">
        <v>112</v>
      </c>
      <c r="J83" s="45">
        <v>15</v>
      </c>
      <c r="K83" s="46">
        <v>44788</v>
      </c>
      <c r="L83" s="21">
        <v>10</v>
      </c>
      <c r="M83" s="19" t="s">
        <v>79</v>
      </c>
      <c r="N83" s="21">
        <v>0</v>
      </c>
      <c r="O83" s="19" t="s">
        <v>274</v>
      </c>
      <c r="P83" s="9"/>
    </row>
    <row r="84" s="4" customFormat="1" ht="168" spans="1:16">
      <c r="A84" s="19">
        <v>14</v>
      </c>
      <c r="B84" s="19" t="s">
        <v>275</v>
      </c>
      <c r="C84" s="19" t="s">
        <v>154</v>
      </c>
      <c r="D84" s="19" t="s">
        <v>36</v>
      </c>
      <c r="E84" s="19" t="s">
        <v>276</v>
      </c>
      <c r="F84" s="55">
        <v>30</v>
      </c>
      <c r="G84" s="22" t="s">
        <v>236</v>
      </c>
      <c r="H84" s="67" t="s">
        <v>277</v>
      </c>
      <c r="I84" s="45">
        <v>193</v>
      </c>
      <c r="J84" s="45">
        <v>20</v>
      </c>
      <c r="K84" s="46">
        <v>44788</v>
      </c>
      <c r="L84" s="21">
        <v>30</v>
      </c>
      <c r="M84" s="19" t="s">
        <v>25</v>
      </c>
      <c r="N84" s="21">
        <v>12.9691</v>
      </c>
      <c r="O84" s="19" t="s">
        <v>75</v>
      </c>
      <c r="P84" s="9"/>
    </row>
    <row r="85" s="4" customFormat="1" ht="60" spans="1:16">
      <c r="A85" s="19">
        <v>15</v>
      </c>
      <c r="B85" s="19" t="s">
        <v>278</v>
      </c>
      <c r="C85" s="19" t="s">
        <v>154</v>
      </c>
      <c r="D85" s="19" t="s">
        <v>40</v>
      </c>
      <c r="E85" s="19" t="s">
        <v>279</v>
      </c>
      <c r="F85" s="55">
        <v>30</v>
      </c>
      <c r="G85" s="22" t="s">
        <v>236</v>
      </c>
      <c r="H85" s="19" t="s">
        <v>280</v>
      </c>
      <c r="I85" s="45">
        <v>213</v>
      </c>
      <c r="J85" s="45">
        <v>11</v>
      </c>
      <c r="K85" s="46">
        <v>44788</v>
      </c>
      <c r="L85" s="21">
        <v>30</v>
      </c>
      <c r="M85" s="19" t="s">
        <v>25</v>
      </c>
      <c r="N85" s="21">
        <v>27.182448</v>
      </c>
      <c r="O85" s="19" t="s">
        <v>118</v>
      </c>
      <c r="P85" s="9"/>
    </row>
    <row r="86" s="4" customFormat="1" ht="60" spans="1:16">
      <c r="A86" s="19">
        <v>16</v>
      </c>
      <c r="B86" s="19" t="s">
        <v>281</v>
      </c>
      <c r="C86" s="19" t="s">
        <v>154</v>
      </c>
      <c r="D86" s="19" t="s">
        <v>40</v>
      </c>
      <c r="E86" s="19" t="s">
        <v>282</v>
      </c>
      <c r="F86" s="55">
        <v>9.443332</v>
      </c>
      <c r="G86" s="22" t="s">
        <v>236</v>
      </c>
      <c r="H86" s="19" t="s">
        <v>283</v>
      </c>
      <c r="I86" s="45">
        <v>230</v>
      </c>
      <c r="J86" s="45">
        <v>32</v>
      </c>
      <c r="K86" s="46">
        <v>44788</v>
      </c>
      <c r="L86" s="21">
        <v>9.4433</v>
      </c>
      <c r="M86" s="19" t="s">
        <v>25</v>
      </c>
      <c r="N86" s="21">
        <v>9.443332</v>
      </c>
      <c r="O86" s="19"/>
      <c r="P86" s="9"/>
    </row>
    <row r="87" s="5" customFormat="1" ht="30" customHeight="1" spans="1:15">
      <c r="A87" s="23" t="s">
        <v>284</v>
      </c>
      <c r="B87" s="23"/>
      <c r="C87" s="23"/>
      <c r="D87" s="23"/>
      <c r="E87" s="23"/>
      <c r="F87" s="24">
        <f>F70+F34+F26+F14+F13+F5</f>
        <v>5577</v>
      </c>
      <c r="G87" s="24"/>
      <c r="H87" s="73"/>
      <c r="I87" s="68"/>
      <c r="J87" s="68"/>
      <c r="K87" s="68"/>
      <c r="L87" s="68">
        <f>L70+L34+L26+L14+L13+L5</f>
        <v>5309.049254</v>
      </c>
      <c r="M87" s="68"/>
      <c r="N87" s="68">
        <f>N70+N34+N26+N14+N13+N5</f>
        <v>4937.57561</v>
      </c>
      <c r="O87" s="24"/>
    </row>
    <row r="88" ht="60.95" customHeight="1" spans="1:21">
      <c r="A88" s="25"/>
      <c r="B88" s="25"/>
      <c r="C88" s="25"/>
      <c r="D88" s="26"/>
      <c r="E88" s="25"/>
      <c r="F88" s="27"/>
      <c r="G88" s="25"/>
      <c r="H88" s="25"/>
      <c r="I88" s="49"/>
      <c r="J88" s="49"/>
      <c r="K88" s="50"/>
      <c r="L88" s="51"/>
      <c r="M88" s="50"/>
      <c r="N88" s="52"/>
      <c r="O88" s="25"/>
      <c r="P88" s="53"/>
      <c r="Q88" s="53"/>
      <c r="R88" s="53"/>
      <c r="S88" s="53"/>
      <c r="T88" s="53"/>
      <c r="U88" s="53"/>
    </row>
  </sheetData>
  <autoFilter ref="A3:U88">
    <extLst/>
  </autoFilter>
  <mergeCells count="21">
    <mergeCell ref="A1:N1"/>
    <mergeCell ref="A2:N2"/>
    <mergeCell ref="I3:J3"/>
    <mergeCell ref="K3:M3"/>
    <mergeCell ref="A5:E5"/>
    <mergeCell ref="A12:E12"/>
    <mergeCell ref="A14:E14"/>
    <mergeCell ref="A26:E26"/>
    <mergeCell ref="A34:E34"/>
    <mergeCell ref="A70:E70"/>
    <mergeCell ref="A88:O88"/>
    <mergeCell ref="A3:A4"/>
    <mergeCell ref="B3:B4"/>
    <mergeCell ref="C3:C4"/>
    <mergeCell ref="D3:D4"/>
    <mergeCell ref="E3:E4"/>
    <mergeCell ref="F3:F4"/>
    <mergeCell ref="G3:G4"/>
    <mergeCell ref="H3:H4"/>
    <mergeCell ref="N3:N4"/>
    <mergeCell ref="O3:O4"/>
  </mergeCells>
  <pageMargins left="0.369444444444444" right="0.188888888888889" top="0.747916666666667" bottom="0.747916666666667" header="0.314583333333333" footer="0.314583333333333"/>
  <pageSetup paperSize="9" scale="7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A13" sqref="A13:O13"/>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285</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9" customFormat="1" ht="48" spans="1:15">
      <c r="A5" s="69">
        <v>1</v>
      </c>
      <c r="B5" s="70" t="s">
        <v>19</v>
      </c>
      <c r="C5" s="66" t="s">
        <v>20</v>
      </c>
      <c r="D5" s="66" t="s">
        <v>21</v>
      </c>
      <c r="E5" s="66" t="s">
        <v>22</v>
      </c>
      <c r="F5" s="71">
        <v>86.75</v>
      </c>
      <c r="G5" s="72" t="s">
        <v>23</v>
      </c>
      <c r="H5" s="66" t="s">
        <v>24</v>
      </c>
      <c r="I5" s="74">
        <v>934</v>
      </c>
      <c r="J5" s="74">
        <v>906</v>
      </c>
      <c r="K5" s="75">
        <v>44663</v>
      </c>
      <c r="L5" s="21">
        <v>86.040339</v>
      </c>
      <c r="M5" s="19" t="s">
        <v>25</v>
      </c>
      <c r="N5" s="21">
        <v>86.040339</v>
      </c>
      <c r="O5" s="76" t="s">
        <v>26</v>
      </c>
    </row>
    <row r="6" s="9" customFormat="1" ht="48" spans="1:15">
      <c r="A6" s="56">
        <v>2</v>
      </c>
      <c r="B6" s="57" t="s">
        <v>27</v>
      </c>
      <c r="C6" s="19" t="s">
        <v>20</v>
      </c>
      <c r="D6" s="19" t="s">
        <v>21</v>
      </c>
      <c r="E6" s="19" t="s">
        <v>28</v>
      </c>
      <c r="F6" s="21">
        <v>120</v>
      </c>
      <c r="G6" s="22" t="s">
        <v>23</v>
      </c>
      <c r="H6" s="19" t="s">
        <v>29</v>
      </c>
      <c r="I6" s="58">
        <v>428</v>
      </c>
      <c r="J6" s="45">
        <v>18</v>
      </c>
      <c r="K6" s="46">
        <v>44663</v>
      </c>
      <c r="L6" s="21">
        <v>120</v>
      </c>
      <c r="M6" s="19" t="s">
        <v>25</v>
      </c>
      <c r="N6" s="21">
        <v>101.76</v>
      </c>
      <c r="O6" s="59" t="s">
        <v>30</v>
      </c>
    </row>
    <row r="7" s="4" customFormat="1" ht="48" spans="1:16">
      <c r="A7" s="69">
        <v>3</v>
      </c>
      <c r="B7" s="20" t="s">
        <v>60</v>
      </c>
      <c r="C7" s="19" t="s">
        <v>61</v>
      </c>
      <c r="D7" s="19" t="s">
        <v>21</v>
      </c>
      <c r="E7" s="19" t="s">
        <v>62</v>
      </c>
      <c r="F7" s="21">
        <v>59.580254</v>
      </c>
      <c r="G7" s="22" t="s">
        <v>58</v>
      </c>
      <c r="H7" s="19" t="s">
        <v>63</v>
      </c>
      <c r="I7" s="45">
        <v>1024</v>
      </c>
      <c r="J7" s="45">
        <v>998</v>
      </c>
      <c r="K7" s="46">
        <v>44727</v>
      </c>
      <c r="L7" s="21">
        <v>59.5803</v>
      </c>
      <c r="M7" s="19" t="s">
        <v>25</v>
      </c>
      <c r="N7" s="21">
        <v>59.580254</v>
      </c>
      <c r="O7" s="19"/>
      <c r="P7" s="9"/>
    </row>
    <row r="8" s="4" customFormat="1" ht="60" spans="1:16">
      <c r="A8" s="56">
        <v>4</v>
      </c>
      <c r="B8" s="20" t="s">
        <v>130</v>
      </c>
      <c r="C8" s="19" t="s">
        <v>131</v>
      </c>
      <c r="D8" s="19" t="s">
        <v>21</v>
      </c>
      <c r="E8" s="19" t="s">
        <v>132</v>
      </c>
      <c r="F8" s="21">
        <v>12.16</v>
      </c>
      <c r="G8" s="22" t="s">
        <v>58</v>
      </c>
      <c r="H8" s="19" t="s">
        <v>133</v>
      </c>
      <c r="I8" s="45">
        <v>763</v>
      </c>
      <c r="J8" s="45">
        <v>722</v>
      </c>
      <c r="K8" s="46">
        <v>44650</v>
      </c>
      <c r="L8" s="48">
        <v>11.662134</v>
      </c>
      <c r="M8" s="19" t="s">
        <v>25</v>
      </c>
      <c r="N8" s="48">
        <v>11.662134</v>
      </c>
      <c r="O8" s="76" t="s">
        <v>134</v>
      </c>
      <c r="P8" s="9"/>
    </row>
    <row r="9" s="4" customFormat="1" ht="48" spans="1:16">
      <c r="A9" s="69">
        <v>5</v>
      </c>
      <c r="B9" s="20" t="s">
        <v>135</v>
      </c>
      <c r="C9" s="19" t="s">
        <v>61</v>
      </c>
      <c r="D9" s="19" t="s">
        <v>21</v>
      </c>
      <c r="E9" s="19" t="s">
        <v>136</v>
      </c>
      <c r="F9" s="21">
        <v>33.787318</v>
      </c>
      <c r="G9" s="22" t="s">
        <v>58</v>
      </c>
      <c r="H9" s="19" t="s">
        <v>137</v>
      </c>
      <c r="I9" s="45">
        <v>869</v>
      </c>
      <c r="J9" s="45">
        <v>821</v>
      </c>
      <c r="K9" s="46">
        <v>44650</v>
      </c>
      <c r="L9" s="21">
        <v>33.7873</v>
      </c>
      <c r="M9" s="19" t="s">
        <v>25</v>
      </c>
      <c r="N9" s="48">
        <v>28.319746</v>
      </c>
      <c r="O9" s="59" t="s">
        <v>138</v>
      </c>
      <c r="P9" s="9"/>
    </row>
    <row r="10" s="4" customFormat="1" ht="48" spans="1:16">
      <c r="A10" s="56">
        <v>6</v>
      </c>
      <c r="B10" s="20" t="s">
        <v>139</v>
      </c>
      <c r="C10" s="19" t="s">
        <v>140</v>
      </c>
      <c r="D10" s="19" t="s">
        <v>21</v>
      </c>
      <c r="E10" s="19" t="s">
        <v>141</v>
      </c>
      <c r="F10" s="21">
        <v>26.5</v>
      </c>
      <c r="G10" s="22" t="s">
        <v>58</v>
      </c>
      <c r="H10" s="19" t="s">
        <v>142</v>
      </c>
      <c r="I10" s="45">
        <v>1163</v>
      </c>
      <c r="J10" s="45">
        <v>946</v>
      </c>
      <c r="K10" s="46">
        <v>44650</v>
      </c>
      <c r="L10" s="21">
        <v>26.5</v>
      </c>
      <c r="M10" s="19" t="s">
        <v>25</v>
      </c>
      <c r="N10" s="48">
        <v>26.5</v>
      </c>
      <c r="O10" s="19"/>
      <c r="P10" s="9"/>
    </row>
    <row r="11" s="4" customFormat="1" ht="36" spans="1:16">
      <c r="A11" s="69">
        <v>7</v>
      </c>
      <c r="B11" s="20" t="s">
        <v>143</v>
      </c>
      <c r="C11" s="19" t="s">
        <v>20</v>
      </c>
      <c r="D11" s="19" t="s">
        <v>21</v>
      </c>
      <c r="E11" s="19" t="s">
        <v>144</v>
      </c>
      <c r="F11" s="21">
        <v>160</v>
      </c>
      <c r="G11" s="22" t="s">
        <v>58</v>
      </c>
      <c r="H11" s="19" t="s">
        <v>145</v>
      </c>
      <c r="I11" s="45">
        <v>2098</v>
      </c>
      <c r="J11" s="45">
        <v>788</v>
      </c>
      <c r="K11" s="46">
        <v>44650</v>
      </c>
      <c r="L11" s="21">
        <v>160</v>
      </c>
      <c r="M11" s="19" t="s">
        <v>25</v>
      </c>
      <c r="N11" s="48">
        <v>143.5</v>
      </c>
      <c r="O11" s="59" t="s">
        <v>30</v>
      </c>
      <c r="P11" s="9"/>
    </row>
    <row r="12" s="5" customFormat="1" ht="30" customHeight="1" spans="1:15">
      <c r="A12" s="23" t="s">
        <v>284</v>
      </c>
      <c r="B12" s="23"/>
      <c r="C12" s="23"/>
      <c r="D12" s="23"/>
      <c r="E12" s="23"/>
      <c r="F12" s="24">
        <f>SUM(F5:F11)</f>
        <v>498.777572</v>
      </c>
      <c r="G12" s="24"/>
      <c r="H12" s="73"/>
      <c r="I12" s="68"/>
      <c r="J12" s="68"/>
      <c r="K12" s="68"/>
      <c r="L12" s="68">
        <f>SUM(L5:L11)</f>
        <v>497.570073</v>
      </c>
      <c r="M12" s="68"/>
      <c r="N12" s="68">
        <f>SUM(N5:N11)</f>
        <v>457.362473</v>
      </c>
      <c r="O12" s="24"/>
    </row>
    <row r="13" ht="60.95" customHeight="1" spans="1:21">
      <c r="A13" s="25"/>
      <c r="B13" s="25"/>
      <c r="C13" s="25"/>
      <c r="D13" s="26"/>
      <c r="E13" s="25"/>
      <c r="F13" s="27"/>
      <c r="G13" s="25"/>
      <c r="H13" s="25"/>
      <c r="I13" s="49"/>
      <c r="J13" s="49"/>
      <c r="K13" s="50"/>
      <c r="L13" s="51"/>
      <c r="M13" s="50"/>
      <c r="N13" s="52"/>
      <c r="O13" s="25"/>
      <c r="P13" s="53"/>
      <c r="Q13" s="53"/>
      <c r="R13" s="53"/>
      <c r="S13" s="53"/>
      <c r="T13" s="53"/>
      <c r="U13" s="53"/>
    </row>
  </sheetData>
  <autoFilter ref="A3:U13">
    <extLst/>
  </autoFilter>
  <mergeCells count="15">
    <mergeCell ref="A1:N1"/>
    <mergeCell ref="A2:N2"/>
    <mergeCell ref="I3:J3"/>
    <mergeCell ref="K3:M3"/>
    <mergeCell ref="A13:O13"/>
    <mergeCell ref="A3:A4"/>
    <mergeCell ref="B3:B4"/>
    <mergeCell ref="C3:C4"/>
    <mergeCell ref="D3:D4"/>
    <mergeCell ref="E3:E4"/>
    <mergeCell ref="F3:F4"/>
    <mergeCell ref="G3:G4"/>
    <mergeCell ref="H3:H4"/>
    <mergeCell ref="N3:N4"/>
    <mergeCell ref="O3:O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opLeftCell="A12" workbookViewId="0">
      <selection activeCell="A17" sqref="A17:O17"/>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287</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9" customFormat="1" ht="24" spans="1:15">
      <c r="A5" s="56">
        <v>1</v>
      </c>
      <c r="B5" s="57" t="s">
        <v>35</v>
      </c>
      <c r="C5" s="19" t="s">
        <v>20</v>
      </c>
      <c r="D5" s="19" t="s">
        <v>36</v>
      </c>
      <c r="E5" s="19" t="s">
        <v>37</v>
      </c>
      <c r="F5" s="21">
        <v>17</v>
      </c>
      <c r="G5" s="22" t="s">
        <v>23</v>
      </c>
      <c r="H5" s="19" t="s">
        <v>38</v>
      </c>
      <c r="I5" s="45">
        <v>432</v>
      </c>
      <c r="J5" s="45">
        <v>265</v>
      </c>
      <c r="K5" s="46">
        <v>44663</v>
      </c>
      <c r="L5" s="21">
        <v>17</v>
      </c>
      <c r="M5" s="19" t="s">
        <v>25</v>
      </c>
      <c r="N5" s="21">
        <v>17</v>
      </c>
      <c r="O5" s="59"/>
    </row>
    <row r="6" s="4" customFormat="1" ht="72" spans="1:16">
      <c r="A6" s="19">
        <v>2</v>
      </c>
      <c r="B6" s="20" t="s">
        <v>72</v>
      </c>
      <c r="C6" s="19" t="s">
        <v>61</v>
      </c>
      <c r="D6" s="19" t="s">
        <v>36</v>
      </c>
      <c r="E6" s="19" t="s">
        <v>73</v>
      </c>
      <c r="F6" s="21">
        <v>130</v>
      </c>
      <c r="G6" s="22" t="s">
        <v>58</v>
      </c>
      <c r="H6" s="19" t="s">
        <v>74</v>
      </c>
      <c r="I6" s="45">
        <v>792</v>
      </c>
      <c r="J6" s="45">
        <v>172</v>
      </c>
      <c r="K6" s="46">
        <v>44727</v>
      </c>
      <c r="L6" s="21">
        <v>130</v>
      </c>
      <c r="M6" s="19" t="s">
        <v>25</v>
      </c>
      <c r="N6" s="21">
        <v>116.0275</v>
      </c>
      <c r="O6" s="19" t="s">
        <v>75</v>
      </c>
      <c r="P6" s="9"/>
    </row>
    <row r="7" s="4" customFormat="1" ht="192" spans="1:16">
      <c r="A7" s="56">
        <v>3</v>
      </c>
      <c r="B7" s="20" t="s">
        <v>76</v>
      </c>
      <c r="C7" s="19" t="s">
        <v>61</v>
      </c>
      <c r="D7" s="19" t="s">
        <v>36</v>
      </c>
      <c r="E7" s="19" t="s">
        <v>77</v>
      </c>
      <c r="F7" s="21">
        <v>133.1</v>
      </c>
      <c r="G7" s="22" t="s">
        <v>58</v>
      </c>
      <c r="H7" s="19" t="s">
        <v>78</v>
      </c>
      <c r="I7" s="45">
        <v>398</v>
      </c>
      <c r="J7" s="45">
        <v>201</v>
      </c>
      <c r="K7" s="46">
        <v>44727</v>
      </c>
      <c r="L7" s="21">
        <v>120</v>
      </c>
      <c r="M7" s="19" t="s">
        <v>79</v>
      </c>
      <c r="N7" s="21">
        <v>113.722358</v>
      </c>
      <c r="O7" s="19" t="s">
        <v>80</v>
      </c>
      <c r="P7" s="9"/>
    </row>
    <row r="8" s="4" customFormat="1" ht="216" spans="1:16">
      <c r="A8" s="19">
        <v>4</v>
      </c>
      <c r="B8" s="20" t="s">
        <v>172</v>
      </c>
      <c r="C8" s="54" t="s">
        <v>69</v>
      </c>
      <c r="D8" s="19" t="s">
        <v>36</v>
      </c>
      <c r="E8" s="19" t="s">
        <v>173</v>
      </c>
      <c r="F8" s="21">
        <v>190.7</v>
      </c>
      <c r="G8" s="22" t="s">
        <v>58</v>
      </c>
      <c r="H8" s="19" t="s">
        <v>174</v>
      </c>
      <c r="I8" s="45">
        <v>4310</v>
      </c>
      <c r="J8" s="45">
        <v>1253</v>
      </c>
      <c r="K8" s="46">
        <v>44650</v>
      </c>
      <c r="L8" s="21">
        <v>190.7</v>
      </c>
      <c r="M8" s="19" t="s">
        <v>25</v>
      </c>
      <c r="N8" s="48">
        <v>189.103254</v>
      </c>
      <c r="O8" s="19" t="s">
        <v>75</v>
      </c>
      <c r="P8" s="9"/>
    </row>
    <row r="9" s="4" customFormat="1" ht="72" spans="1:16">
      <c r="A9" s="56">
        <v>5</v>
      </c>
      <c r="B9" s="20" t="s">
        <v>175</v>
      </c>
      <c r="C9" s="19" t="s">
        <v>154</v>
      </c>
      <c r="D9" s="19" t="s">
        <v>36</v>
      </c>
      <c r="E9" s="19" t="s">
        <v>176</v>
      </c>
      <c r="F9" s="21">
        <v>100</v>
      </c>
      <c r="G9" s="22" t="s">
        <v>58</v>
      </c>
      <c r="H9" s="19" t="s">
        <v>177</v>
      </c>
      <c r="I9" s="45">
        <v>1295</v>
      </c>
      <c r="J9" s="45">
        <v>168</v>
      </c>
      <c r="K9" s="46">
        <v>44650</v>
      </c>
      <c r="L9" s="21">
        <v>100</v>
      </c>
      <c r="M9" s="19" t="s">
        <v>25</v>
      </c>
      <c r="N9" s="48">
        <v>100</v>
      </c>
      <c r="O9" s="19"/>
      <c r="P9" s="9"/>
    </row>
    <row r="10" s="4" customFormat="1" ht="72" spans="1:16">
      <c r="A10" s="19">
        <v>6</v>
      </c>
      <c r="B10" s="20" t="s">
        <v>178</v>
      </c>
      <c r="C10" s="54" t="s">
        <v>61</v>
      </c>
      <c r="D10" s="19" t="s">
        <v>36</v>
      </c>
      <c r="E10" s="19" t="s">
        <v>73</v>
      </c>
      <c r="F10" s="21">
        <v>60</v>
      </c>
      <c r="G10" s="22" t="s">
        <v>58</v>
      </c>
      <c r="H10" s="19" t="s">
        <v>74</v>
      </c>
      <c r="I10" s="45">
        <v>861</v>
      </c>
      <c r="J10" s="45">
        <v>209</v>
      </c>
      <c r="K10" s="46">
        <v>44650</v>
      </c>
      <c r="L10" s="21">
        <v>60</v>
      </c>
      <c r="M10" s="19" t="s">
        <v>25</v>
      </c>
      <c r="N10" s="48">
        <v>52.872</v>
      </c>
      <c r="O10" s="19" t="s">
        <v>75</v>
      </c>
      <c r="P10" s="9"/>
    </row>
    <row r="11" s="4" customFormat="1" ht="60" spans="1:16">
      <c r="A11" s="56">
        <v>7</v>
      </c>
      <c r="B11" s="19" t="s">
        <v>262</v>
      </c>
      <c r="C11" s="19" t="s">
        <v>154</v>
      </c>
      <c r="D11" s="19" t="s">
        <v>36</v>
      </c>
      <c r="E11" s="19" t="s">
        <v>263</v>
      </c>
      <c r="F11" s="55">
        <v>15</v>
      </c>
      <c r="G11" s="22" t="s">
        <v>236</v>
      </c>
      <c r="H11" s="67" t="s">
        <v>264</v>
      </c>
      <c r="I11" s="45">
        <v>633</v>
      </c>
      <c r="J11" s="45">
        <v>121</v>
      </c>
      <c r="K11" s="46">
        <v>44788</v>
      </c>
      <c r="L11" s="21">
        <v>15</v>
      </c>
      <c r="M11" s="19" t="s">
        <v>25</v>
      </c>
      <c r="N11" s="21">
        <v>15</v>
      </c>
      <c r="O11" s="19"/>
      <c r="P11" s="9"/>
    </row>
    <row r="12" s="4" customFormat="1" ht="72" spans="1:16">
      <c r="A12" s="19">
        <v>8</v>
      </c>
      <c r="B12" s="19" t="s">
        <v>265</v>
      </c>
      <c r="C12" s="19" t="s">
        <v>154</v>
      </c>
      <c r="D12" s="19" t="s">
        <v>36</v>
      </c>
      <c r="E12" s="19" t="s">
        <v>266</v>
      </c>
      <c r="F12" s="55">
        <v>15</v>
      </c>
      <c r="G12" s="22" t="s">
        <v>236</v>
      </c>
      <c r="H12" s="67" t="s">
        <v>267</v>
      </c>
      <c r="I12" s="45">
        <v>367</v>
      </c>
      <c r="J12" s="45">
        <v>89</v>
      </c>
      <c r="K12" s="46">
        <v>44788</v>
      </c>
      <c r="L12" s="21">
        <v>15</v>
      </c>
      <c r="M12" s="19" t="s">
        <v>25</v>
      </c>
      <c r="N12" s="21">
        <v>13</v>
      </c>
      <c r="O12" s="19"/>
      <c r="P12" s="9"/>
    </row>
    <row r="13" s="4" customFormat="1" ht="72" spans="1:16">
      <c r="A13" s="56">
        <v>9</v>
      </c>
      <c r="B13" s="19" t="s">
        <v>268</v>
      </c>
      <c r="C13" s="19" t="s">
        <v>154</v>
      </c>
      <c r="D13" s="19" t="s">
        <v>36</v>
      </c>
      <c r="E13" s="19" t="s">
        <v>269</v>
      </c>
      <c r="F13" s="55">
        <v>15</v>
      </c>
      <c r="G13" s="22" t="s">
        <v>236</v>
      </c>
      <c r="H13" s="67" t="s">
        <v>270</v>
      </c>
      <c r="I13" s="45">
        <v>125</v>
      </c>
      <c r="J13" s="45">
        <v>28</v>
      </c>
      <c r="K13" s="46">
        <v>44788</v>
      </c>
      <c r="L13" s="21">
        <v>15</v>
      </c>
      <c r="M13" s="19" t="s">
        <v>25</v>
      </c>
      <c r="N13" s="21">
        <v>15</v>
      </c>
      <c r="O13" s="19"/>
      <c r="P13" s="9"/>
    </row>
    <row r="14" s="4" customFormat="1" ht="72" spans="1:16">
      <c r="A14" s="19">
        <v>10</v>
      </c>
      <c r="B14" s="19" t="s">
        <v>271</v>
      </c>
      <c r="C14" s="19" t="s">
        <v>154</v>
      </c>
      <c r="D14" s="19" t="s">
        <v>36</v>
      </c>
      <c r="E14" s="19" t="s">
        <v>272</v>
      </c>
      <c r="F14" s="55">
        <v>15</v>
      </c>
      <c r="G14" s="22" t="s">
        <v>236</v>
      </c>
      <c r="H14" s="19" t="s">
        <v>273</v>
      </c>
      <c r="I14" s="45">
        <v>112</v>
      </c>
      <c r="J14" s="45">
        <v>15</v>
      </c>
      <c r="K14" s="46">
        <v>44788</v>
      </c>
      <c r="L14" s="21">
        <v>10</v>
      </c>
      <c r="M14" s="19" t="s">
        <v>79</v>
      </c>
      <c r="N14" s="21">
        <v>0</v>
      </c>
      <c r="O14" s="19" t="s">
        <v>274</v>
      </c>
      <c r="P14" s="9"/>
    </row>
    <row r="15" s="4" customFormat="1" ht="168" spans="1:16">
      <c r="A15" s="56">
        <v>11</v>
      </c>
      <c r="B15" s="19" t="s">
        <v>275</v>
      </c>
      <c r="C15" s="19" t="s">
        <v>154</v>
      </c>
      <c r="D15" s="19" t="s">
        <v>36</v>
      </c>
      <c r="E15" s="19" t="s">
        <v>276</v>
      </c>
      <c r="F15" s="55">
        <v>30</v>
      </c>
      <c r="G15" s="22" t="s">
        <v>236</v>
      </c>
      <c r="H15" s="67" t="s">
        <v>277</v>
      </c>
      <c r="I15" s="45">
        <v>193</v>
      </c>
      <c r="J15" s="45">
        <v>20</v>
      </c>
      <c r="K15" s="46">
        <v>44788</v>
      </c>
      <c r="L15" s="21">
        <v>30</v>
      </c>
      <c r="M15" s="19" t="s">
        <v>25</v>
      </c>
      <c r="N15" s="21">
        <v>12.9691</v>
      </c>
      <c r="O15" s="19" t="s">
        <v>75</v>
      </c>
      <c r="P15" s="9"/>
    </row>
    <row r="16" s="5" customFormat="1" ht="30" customHeight="1" spans="1:15">
      <c r="A16" s="23" t="s">
        <v>284</v>
      </c>
      <c r="B16" s="23"/>
      <c r="C16" s="23"/>
      <c r="D16" s="23"/>
      <c r="E16" s="23"/>
      <c r="F16" s="24">
        <f>SUM(F5:F15)</f>
        <v>720.8</v>
      </c>
      <c r="G16" s="24"/>
      <c r="H16" s="24"/>
      <c r="I16" s="24"/>
      <c r="J16" s="24"/>
      <c r="K16" s="24"/>
      <c r="L16" s="68">
        <f>SUM(L5:L15)</f>
        <v>702.7</v>
      </c>
      <c r="M16" s="68"/>
      <c r="N16" s="68">
        <f>SUM(N5:N15)</f>
        <v>644.694212</v>
      </c>
      <c r="O16" s="24"/>
    </row>
    <row r="17" ht="60.95" customHeight="1" spans="1:21">
      <c r="A17" s="25"/>
      <c r="B17" s="25"/>
      <c r="C17" s="25"/>
      <c r="D17" s="26"/>
      <c r="E17" s="25"/>
      <c r="F17" s="27"/>
      <c r="G17" s="25"/>
      <c r="H17" s="25"/>
      <c r="I17" s="49"/>
      <c r="J17" s="49"/>
      <c r="K17" s="50"/>
      <c r="L17" s="51"/>
      <c r="M17" s="50"/>
      <c r="N17" s="52"/>
      <c r="O17" s="25"/>
      <c r="P17" s="53"/>
      <c r="Q17" s="53"/>
      <c r="R17" s="53"/>
      <c r="S17" s="53"/>
      <c r="T17" s="53"/>
      <c r="U17" s="53"/>
    </row>
  </sheetData>
  <autoFilter ref="A3:U17">
    <extLst/>
  </autoFilter>
  <mergeCells count="15">
    <mergeCell ref="A1:N1"/>
    <mergeCell ref="A2:N2"/>
    <mergeCell ref="I3:J3"/>
    <mergeCell ref="K3:M3"/>
    <mergeCell ref="A17:O17"/>
    <mergeCell ref="A3:A4"/>
    <mergeCell ref="B3:B4"/>
    <mergeCell ref="C3:C4"/>
    <mergeCell ref="D3:D4"/>
    <mergeCell ref="E3:E4"/>
    <mergeCell ref="F3:F4"/>
    <mergeCell ref="G3:G4"/>
    <mergeCell ref="H3:H4"/>
    <mergeCell ref="N3:N4"/>
    <mergeCell ref="O3:O4"/>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selection activeCell="H7" sqref="H7"/>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288</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4" customFormat="1" ht="48" spans="1:16">
      <c r="A5" s="19">
        <v>1</v>
      </c>
      <c r="B5" s="20" t="s">
        <v>81</v>
      </c>
      <c r="C5" s="19" t="s">
        <v>61</v>
      </c>
      <c r="D5" s="19" t="s">
        <v>82</v>
      </c>
      <c r="E5" s="19" t="s">
        <v>83</v>
      </c>
      <c r="F5" s="21">
        <v>29</v>
      </c>
      <c r="G5" s="22" t="s">
        <v>58</v>
      </c>
      <c r="H5" s="19" t="s">
        <v>84</v>
      </c>
      <c r="I5" s="45">
        <v>3689</v>
      </c>
      <c r="J5" s="45">
        <v>555</v>
      </c>
      <c r="K5" s="46">
        <v>44727</v>
      </c>
      <c r="L5" s="21">
        <v>26.830602</v>
      </c>
      <c r="M5" s="66" t="s">
        <v>25</v>
      </c>
      <c r="N5" s="21">
        <v>26.830602</v>
      </c>
      <c r="O5" s="19" t="s">
        <v>85</v>
      </c>
      <c r="P5" s="9"/>
    </row>
    <row r="6" s="4" customFormat="1" ht="48" spans="1:16">
      <c r="A6" s="19">
        <v>2</v>
      </c>
      <c r="B6" s="20" t="s">
        <v>179</v>
      </c>
      <c r="C6" s="19" t="s">
        <v>69</v>
      </c>
      <c r="D6" s="19" t="s">
        <v>82</v>
      </c>
      <c r="E6" s="19" t="s">
        <v>180</v>
      </c>
      <c r="F6" s="21">
        <v>80</v>
      </c>
      <c r="G6" s="22" t="s">
        <v>58</v>
      </c>
      <c r="H6" s="19" t="s">
        <v>181</v>
      </c>
      <c r="I6" s="45">
        <v>6270</v>
      </c>
      <c r="J6" s="45">
        <v>1656</v>
      </c>
      <c r="K6" s="46">
        <v>44650</v>
      </c>
      <c r="L6" s="21">
        <v>80</v>
      </c>
      <c r="M6" s="19" t="s">
        <v>25</v>
      </c>
      <c r="N6" s="48">
        <v>80</v>
      </c>
      <c r="O6" s="19"/>
      <c r="P6" s="9"/>
    </row>
    <row r="7" s="4" customFormat="1" ht="72" spans="1:16">
      <c r="A7" s="19">
        <v>3</v>
      </c>
      <c r="B7" s="20" t="s">
        <v>182</v>
      </c>
      <c r="C7" s="19" t="s">
        <v>154</v>
      </c>
      <c r="D7" s="19" t="s">
        <v>82</v>
      </c>
      <c r="E7" s="19" t="s">
        <v>183</v>
      </c>
      <c r="F7" s="21">
        <v>100</v>
      </c>
      <c r="G7" s="22" t="s">
        <v>58</v>
      </c>
      <c r="H7" s="19" t="s">
        <v>184</v>
      </c>
      <c r="I7" s="45">
        <v>1731</v>
      </c>
      <c r="J7" s="45">
        <v>217</v>
      </c>
      <c r="K7" s="46">
        <v>44650</v>
      </c>
      <c r="L7" s="21">
        <v>100</v>
      </c>
      <c r="M7" s="19" t="s">
        <v>25</v>
      </c>
      <c r="N7" s="48">
        <v>100</v>
      </c>
      <c r="O7" s="19"/>
      <c r="P7" s="9"/>
    </row>
    <row r="8" s="4" customFormat="1" ht="60" spans="1:16">
      <c r="A8" s="19">
        <v>4</v>
      </c>
      <c r="B8" s="20" t="s">
        <v>185</v>
      </c>
      <c r="C8" s="19" t="s">
        <v>186</v>
      </c>
      <c r="D8" s="19" t="s">
        <v>82</v>
      </c>
      <c r="E8" s="19" t="s">
        <v>187</v>
      </c>
      <c r="F8" s="21">
        <v>40</v>
      </c>
      <c r="G8" s="22" t="s">
        <v>58</v>
      </c>
      <c r="H8" s="19" t="s">
        <v>188</v>
      </c>
      <c r="I8" s="45">
        <v>2529</v>
      </c>
      <c r="J8" s="45">
        <v>236</v>
      </c>
      <c r="K8" s="46">
        <v>44650</v>
      </c>
      <c r="L8" s="21">
        <v>40</v>
      </c>
      <c r="M8" s="19" t="s">
        <v>25</v>
      </c>
      <c r="N8" s="48">
        <v>40</v>
      </c>
      <c r="O8" s="19"/>
      <c r="P8" s="9"/>
    </row>
    <row r="9" s="4" customFormat="1" ht="60" spans="1:16">
      <c r="A9" s="19">
        <v>5</v>
      </c>
      <c r="B9" s="20" t="s">
        <v>189</v>
      </c>
      <c r="C9" s="19" t="s">
        <v>20</v>
      </c>
      <c r="D9" s="19" t="s">
        <v>82</v>
      </c>
      <c r="E9" s="19" t="s">
        <v>190</v>
      </c>
      <c r="F9" s="21">
        <v>80</v>
      </c>
      <c r="G9" s="22" t="s">
        <v>58</v>
      </c>
      <c r="H9" s="19" t="s">
        <v>191</v>
      </c>
      <c r="I9" s="45">
        <v>1731</v>
      </c>
      <c r="J9" s="45">
        <v>217</v>
      </c>
      <c r="K9" s="46">
        <v>44650</v>
      </c>
      <c r="L9" s="21">
        <v>56.98</v>
      </c>
      <c r="M9" s="19" t="s">
        <v>79</v>
      </c>
      <c r="N9" s="48">
        <v>0</v>
      </c>
      <c r="O9" s="19" t="s">
        <v>30</v>
      </c>
      <c r="P9" s="9"/>
    </row>
    <row r="10" s="4" customFormat="1" ht="36" spans="1:16">
      <c r="A10" s="19">
        <v>6</v>
      </c>
      <c r="B10" s="20" t="s">
        <v>192</v>
      </c>
      <c r="C10" s="19" t="s">
        <v>103</v>
      </c>
      <c r="D10" s="19" t="s">
        <v>82</v>
      </c>
      <c r="E10" s="19" t="s">
        <v>193</v>
      </c>
      <c r="F10" s="21">
        <v>0.96</v>
      </c>
      <c r="G10" s="22" t="s">
        <v>58</v>
      </c>
      <c r="H10" s="19" t="s">
        <v>194</v>
      </c>
      <c r="I10" s="45">
        <v>1</v>
      </c>
      <c r="J10" s="45">
        <v>1</v>
      </c>
      <c r="K10" s="46">
        <v>44650</v>
      </c>
      <c r="L10" s="21">
        <v>0.96</v>
      </c>
      <c r="M10" s="19" t="s">
        <v>25</v>
      </c>
      <c r="N10" s="48">
        <v>0.96</v>
      </c>
      <c r="O10" s="19"/>
      <c r="P10" s="9"/>
    </row>
    <row r="11" s="5" customFormat="1" ht="30" customHeight="1" spans="1:15">
      <c r="A11" s="23" t="s">
        <v>284</v>
      </c>
      <c r="B11" s="23"/>
      <c r="C11" s="23"/>
      <c r="D11" s="23"/>
      <c r="E11" s="23"/>
      <c r="F11" s="24">
        <f>SUM(F5:F10)</f>
        <v>329.96</v>
      </c>
      <c r="G11" s="24"/>
      <c r="H11" s="24"/>
      <c r="I11" s="24"/>
      <c r="J11" s="24"/>
      <c r="K11" s="24"/>
      <c r="L11" s="24">
        <f>SUM(L5:L10)</f>
        <v>304.770602</v>
      </c>
      <c r="M11" s="24"/>
      <c r="N11" s="24">
        <f>SUM(N5:N10)</f>
        <v>247.790602</v>
      </c>
      <c r="O11" s="24"/>
    </row>
    <row r="12" ht="60.95" customHeight="1" spans="1:21">
      <c r="A12" s="25"/>
      <c r="B12" s="25"/>
      <c r="C12" s="25"/>
      <c r="D12" s="26"/>
      <c r="E12" s="25"/>
      <c r="F12" s="27"/>
      <c r="G12" s="25"/>
      <c r="H12" s="25"/>
      <c r="I12" s="49"/>
      <c r="J12" s="49"/>
      <c r="K12" s="50"/>
      <c r="L12" s="51"/>
      <c r="M12" s="50"/>
      <c r="N12" s="52"/>
      <c r="O12" s="25"/>
      <c r="P12" s="53"/>
      <c r="Q12" s="53"/>
      <c r="R12" s="53"/>
      <c r="S12" s="53"/>
      <c r="T12" s="53"/>
      <c r="U12" s="53"/>
    </row>
  </sheetData>
  <autoFilter ref="A3:U12">
    <extLst/>
  </autoFilter>
  <mergeCells count="15">
    <mergeCell ref="A1:N1"/>
    <mergeCell ref="A2:N2"/>
    <mergeCell ref="I3:J3"/>
    <mergeCell ref="K3:M3"/>
    <mergeCell ref="A12:O12"/>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selection activeCell="H6" sqref="H6"/>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289</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4" customFormat="1" ht="48" spans="1:16">
      <c r="A5" s="19">
        <v>1</v>
      </c>
      <c r="B5" s="20" t="s">
        <v>90</v>
      </c>
      <c r="C5" s="19" t="s">
        <v>69</v>
      </c>
      <c r="D5" s="19" t="s">
        <v>91</v>
      </c>
      <c r="E5" s="19" t="s">
        <v>92</v>
      </c>
      <c r="F5" s="21">
        <v>100</v>
      </c>
      <c r="G5" s="22" t="s">
        <v>58</v>
      </c>
      <c r="H5" s="19" t="s">
        <v>93</v>
      </c>
      <c r="I5" s="61">
        <f>1635*3</f>
        <v>4905</v>
      </c>
      <c r="J5" s="61">
        <v>1635</v>
      </c>
      <c r="K5" s="62">
        <v>44727</v>
      </c>
      <c r="L5" s="63">
        <v>100</v>
      </c>
      <c r="M5" s="64" t="s">
        <v>25</v>
      </c>
      <c r="N5" s="63">
        <v>99.69489</v>
      </c>
      <c r="O5" s="64"/>
      <c r="P5" s="9"/>
    </row>
    <row r="6" s="4" customFormat="1" ht="132" spans="1:16">
      <c r="A6" s="19">
        <v>2</v>
      </c>
      <c r="B6" s="20" t="s">
        <v>94</v>
      </c>
      <c r="C6" s="19" t="s">
        <v>95</v>
      </c>
      <c r="D6" s="19" t="s">
        <v>91</v>
      </c>
      <c r="E6" s="19" t="s">
        <v>96</v>
      </c>
      <c r="F6" s="21">
        <v>71.443332</v>
      </c>
      <c r="G6" s="22" t="s">
        <v>58</v>
      </c>
      <c r="H6" s="19" t="s">
        <v>97</v>
      </c>
      <c r="I6" s="61">
        <f>J6*3</f>
        <v>1275</v>
      </c>
      <c r="J6" s="61">
        <v>425</v>
      </c>
      <c r="K6" s="62">
        <v>44727</v>
      </c>
      <c r="L6" s="63">
        <v>71.4433</v>
      </c>
      <c r="M6" s="64" t="s">
        <v>25</v>
      </c>
      <c r="N6" s="63">
        <v>71.4433</v>
      </c>
      <c r="O6" s="19"/>
      <c r="P6" s="9"/>
    </row>
    <row r="7" s="4" customFormat="1" ht="36" spans="1:16">
      <c r="A7" s="19">
        <v>3</v>
      </c>
      <c r="B7" s="20" t="s">
        <v>204</v>
      </c>
      <c r="C7" s="19" t="s">
        <v>61</v>
      </c>
      <c r="D7" s="19" t="s">
        <v>91</v>
      </c>
      <c r="E7" s="19" t="s">
        <v>205</v>
      </c>
      <c r="F7" s="21">
        <v>220</v>
      </c>
      <c r="G7" s="22" t="s">
        <v>58</v>
      </c>
      <c r="H7" s="19" t="s">
        <v>206</v>
      </c>
      <c r="I7" s="61">
        <f>J7*3</f>
        <v>3495</v>
      </c>
      <c r="J7" s="61">
        <v>1165</v>
      </c>
      <c r="K7" s="62">
        <v>44650</v>
      </c>
      <c r="L7" s="21">
        <v>220</v>
      </c>
      <c r="M7" s="64" t="s">
        <v>25</v>
      </c>
      <c r="N7" s="65">
        <v>186</v>
      </c>
      <c r="O7" s="19"/>
      <c r="P7" s="9"/>
    </row>
    <row r="8" s="4" customFormat="1" ht="120" spans="1:16">
      <c r="A8" s="19">
        <v>4</v>
      </c>
      <c r="B8" s="20" t="s">
        <v>207</v>
      </c>
      <c r="C8" s="19" t="s">
        <v>154</v>
      </c>
      <c r="D8" s="19" t="s">
        <v>91</v>
      </c>
      <c r="E8" s="19" t="s">
        <v>208</v>
      </c>
      <c r="F8" s="21">
        <v>100</v>
      </c>
      <c r="G8" s="22" t="s">
        <v>58</v>
      </c>
      <c r="H8" s="19" t="s">
        <v>209</v>
      </c>
      <c r="I8" s="61">
        <f>J8*3</f>
        <v>1200</v>
      </c>
      <c r="J8" s="61">
        <v>400</v>
      </c>
      <c r="K8" s="62">
        <v>44650</v>
      </c>
      <c r="L8" s="63">
        <v>100</v>
      </c>
      <c r="M8" s="64" t="s">
        <v>25</v>
      </c>
      <c r="N8" s="65">
        <v>100</v>
      </c>
      <c r="O8" s="19"/>
      <c r="P8" s="9"/>
    </row>
    <row r="9" s="4" customFormat="1" ht="108" spans="1:16">
      <c r="A9" s="19">
        <v>5</v>
      </c>
      <c r="B9" s="19" t="s">
        <v>234</v>
      </c>
      <c r="C9" s="19" t="s">
        <v>154</v>
      </c>
      <c r="D9" s="19" t="s">
        <v>91</v>
      </c>
      <c r="E9" s="19" t="s">
        <v>235</v>
      </c>
      <c r="F9" s="55">
        <v>26</v>
      </c>
      <c r="G9" s="22" t="s">
        <v>236</v>
      </c>
      <c r="H9" s="54" t="s">
        <v>237</v>
      </c>
      <c r="I9" s="61">
        <f t="shared" ref="I9:I12" si="0">J9*3</f>
        <v>1200</v>
      </c>
      <c r="J9" s="61">
        <v>400</v>
      </c>
      <c r="K9" s="46">
        <v>44788</v>
      </c>
      <c r="L9" s="21">
        <v>26</v>
      </c>
      <c r="M9" s="64" t="s">
        <v>25</v>
      </c>
      <c r="N9" s="63">
        <v>26</v>
      </c>
      <c r="O9" s="19"/>
      <c r="P9" s="9"/>
    </row>
    <row r="10" s="4" customFormat="1" ht="36" spans="1:16">
      <c r="A10" s="19">
        <v>6</v>
      </c>
      <c r="B10" s="19" t="s">
        <v>238</v>
      </c>
      <c r="C10" s="19" t="s">
        <v>154</v>
      </c>
      <c r="D10" s="19" t="s">
        <v>91</v>
      </c>
      <c r="E10" s="19" t="s">
        <v>239</v>
      </c>
      <c r="F10" s="55">
        <v>19</v>
      </c>
      <c r="G10" s="22" t="s">
        <v>236</v>
      </c>
      <c r="H10" s="60" t="s">
        <v>240</v>
      </c>
      <c r="I10" s="45">
        <f t="shared" si="0"/>
        <v>681</v>
      </c>
      <c r="J10" s="61">
        <v>227</v>
      </c>
      <c r="K10" s="46">
        <v>44788</v>
      </c>
      <c r="L10" s="55">
        <v>19</v>
      </c>
      <c r="M10" s="64" t="s">
        <v>25</v>
      </c>
      <c r="N10" s="21">
        <v>19</v>
      </c>
      <c r="O10" s="19"/>
      <c r="P10" s="9"/>
    </row>
    <row r="11" s="4" customFormat="1" ht="36" spans="1:16">
      <c r="A11" s="19">
        <v>7</v>
      </c>
      <c r="B11" s="19" t="s">
        <v>241</v>
      </c>
      <c r="C11" s="19" t="s">
        <v>154</v>
      </c>
      <c r="D11" s="19" t="s">
        <v>91</v>
      </c>
      <c r="E11" s="19" t="s">
        <v>242</v>
      </c>
      <c r="F11" s="55">
        <v>17.2</v>
      </c>
      <c r="G11" s="22" t="s">
        <v>236</v>
      </c>
      <c r="H11" s="60" t="s">
        <v>243</v>
      </c>
      <c r="I11" s="45">
        <f t="shared" si="0"/>
        <v>180</v>
      </c>
      <c r="J11" s="61">
        <v>60</v>
      </c>
      <c r="K11" s="46">
        <v>44788</v>
      </c>
      <c r="L11" s="55">
        <v>17.2</v>
      </c>
      <c r="M11" s="64" t="s">
        <v>25</v>
      </c>
      <c r="N11" s="21">
        <v>17.2</v>
      </c>
      <c r="O11" s="19"/>
      <c r="P11" s="9"/>
    </row>
    <row r="12" s="4" customFormat="1" ht="36" spans="1:16">
      <c r="A12" s="19">
        <v>8</v>
      </c>
      <c r="B12" s="19" t="s">
        <v>244</v>
      </c>
      <c r="C12" s="19" t="s">
        <v>154</v>
      </c>
      <c r="D12" s="19" t="s">
        <v>91</v>
      </c>
      <c r="E12" s="19" t="s">
        <v>245</v>
      </c>
      <c r="F12" s="21">
        <v>12.356668</v>
      </c>
      <c r="G12" s="22" t="s">
        <v>236</v>
      </c>
      <c r="H12" s="60" t="s">
        <v>246</v>
      </c>
      <c r="I12" s="45">
        <f t="shared" si="0"/>
        <v>225</v>
      </c>
      <c r="J12" s="61">
        <v>75</v>
      </c>
      <c r="K12" s="46">
        <v>44788</v>
      </c>
      <c r="L12" s="21">
        <v>12.356668</v>
      </c>
      <c r="M12" s="64" t="s">
        <v>25</v>
      </c>
      <c r="N12" s="63">
        <v>11.6033</v>
      </c>
      <c r="O12" s="19"/>
      <c r="P12" s="9"/>
    </row>
    <row r="13" s="5" customFormat="1" ht="30" customHeight="1" spans="1:15">
      <c r="A13" s="23" t="s">
        <v>284</v>
      </c>
      <c r="B13" s="23"/>
      <c r="C13" s="23"/>
      <c r="D13" s="23"/>
      <c r="E13" s="23"/>
      <c r="F13" s="24">
        <f>SUM(F5:F12)</f>
        <v>566</v>
      </c>
      <c r="G13" s="24"/>
      <c r="H13" s="24"/>
      <c r="I13" s="24"/>
      <c r="J13" s="24"/>
      <c r="K13" s="24"/>
      <c r="L13" s="24">
        <f>SUM(L5:L12)</f>
        <v>565.999968</v>
      </c>
      <c r="M13" s="24"/>
      <c r="N13" s="24">
        <f>SUM(N5:N12)</f>
        <v>530.94149</v>
      </c>
      <c r="O13" s="24"/>
    </row>
    <row r="14" ht="60.95" customHeight="1" spans="1:21">
      <c r="A14" s="25"/>
      <c r="B14" s="25"/>
      <c r="C14" s="25"/>
      <c r="D14" s="26"/>
      <c r="E14" s="25"/>
      <c r="F14" s="27"/>
      <c r="G14" s="25"/>
      <c r="H14" s="25"/>
      <c r="I14" s="49"/>
      <c r="J14" s="49"/>
      <c r="K14" s="50"/>
      <c r="L14" s="51"/>
      <c r="M14" s="50"/>
      <c r="N14" s="52"/>
      <c r="O14" s="25"/>
      <c r="P14" s="53"/>
      <c r="Q14" s="53"/>
      <c r="R14" s="53"/>
      <c r="S14" s="53"/>
      <c r="T14" s="53"/>
      <c r="U14" s="53"/>
    </row>
  </sheetData>
  <autoFilter ref="A3:U13">
    <extLst/>
  </autoFilter>
  <mergeCells count="15">
    <mergeCell ref="A1:N1"/>
    <mergeCell ref="A2:N2"/>
    <mergeCell ref="I3:J3"/>
    <mergeCell ref="K3:M3"/>
    <mergeCell ref="A14:O14"/>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topLeftCell="A9" workbookViewId="0">
      <selection activeCell="H7" sqref="H7"/>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290</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9" customFormat="1" ht="108" spans="1:15">
      <c r="A5" s="56">
        <v>1</v>
      </c>
      <c r="B5" s="57" t="s">
        <v>39</v>
      </c>
      <c r="C5" s="19" t="s">
        <v>20</v>
      </c>
      <c r="D5" s="19" t="s">
        <v>40</v>
      </c>
      <c r="E5" s="19" t="s">
        <v>41</v>
      </c>
      <c r="F5" s="21">
        <v>77.98</v>
      </c>
      <c r="G5" s="22" t="s">
        <v>23</v>
      </c>
      <c r="H5" s="19" t="s">
        <v>42</v>
      </c>
      <c r="I5" s="45">
        <v>982</v>
      </c>
      <c r="J5" s="45">
        <v>287</v>
      </c>
      <c r="K5" s="46">
        <v>44663</v>
      </c>
      <c r="L5" s="21">
        <v>77.98</v>
      </c>
      <c r="M5" s="19" t="s">
        <v>25</v>
      </c>
      <c r="N5" s="21">
        <v>69.693939</v>
      </c>
      <c r="O5" s="59" t="s">
        <v>43</v>
      </c>
    </row>
    <row r="6" s="4" customFormat="1" ht="72" spans="1:16">
      <c r="A6" s="19">
        <v>2</v>
      </c>
      <c r="B6" s="20" t="s">
        <v>86</v>
      </c>
      <c r="C6" s="19" t="s">
        <v>69</v>
      </c>
      <c r="D6" s="19" t="s">
        <v>40</v>
      </c>
      <c r="E6" s="19" t="s">
        <v>87</v>
      </c>
      <c r="F6" s="21">
        <v>28</v>
      </c>
      <c r="G6" s="22" t="s">
        <v>58</v>
      </c>
      <c r="H6" s="19" t="s">
        <v>88</v>
      </c>
      <c r="I6" s="45">
        <v>5389</v>
      </c>
      <c r="J6" s="45">
        <v>1154</v>
      </c>
      <c r="K6" s="46">
        <v>44727</v>
      </c>
      <c r="L6" s="21">
        <v>20</v>
      </c>
      <c r="M6" s="19" t="s">
        <v>79</v>
      </c>
      <c r="N6" s="21">
        <v>7.2</v>
      </c>
      <c r="O6" s="19" t="s">
        <v>89</v>
      </c>
      <c r="P6" s="9"/>
    </row>
    <row r="7" s="4" customFormat="1" ht="132" spans="1:16">
      <c r="A7" s="56">
        <v>3</v>
      </c>
      <c r="B7" s="20" t="s">
        <v>115</v>
      </c>
      <c r="C7" s="19" t="s">
        <v>95</v>
      </c>
      <c r="D7" s="19" t="s">
        <v>40</v>
      </c>
      <c r="E7" s="19" t="s">
        <v>116</v>
      </c>
      <c r="F7" s="21">
        <v>110.556668</v>
      </c>
      <c r="G7" s="22" t="s">
        <v>23</v>
      </c>
      <c r="H7" s="19" t="s">
        <v>117</v>
      </c>
      <c r="I7" s="45">
        <v>920</v>
      </c>
      <c r="J7" s="45">
        <v>86</v>
      </c>
      <c r="K7" s="46">
        <v>44818</v>
      </c>
      <c r="L7" s="21">
        <v>110.5567</v>
      </c>
      <c r="M7" s="19" t="s">
        <v>25</v>
      </c>
      <c r="N7" s="21">
        <v>86.433576</v>
      </c>
      <c r="O7" s="19" t="s">
        <v>118</v>
      </c>
      <c r="P7" s="9"/>
    </row>
    <row r="8" s="4" customFormat="1" ht="156" spans="1:16">
      <c r="A8" s="19">
        <v>4</v>
      </c>
      <c r="B8" s="20" t="s">
        <v>195</v>
      </c>
      <c r="C8" s="19" t="s">
        <v>20</v>
      </c>
      <c r="D8" s="19" t="s">
        <v>40</v>
      </c>
      <c r="E8" s="19" t="s">
        <v>196</v>
      </c>
      <c r="F8" s="21">
        <v>278.847538</v>
      </c>
      <c r="G8" s="22" t="s">
        <v>58</v>
      </c>
      <c r="H8" s="19" t="s">
        <v>197</v>
      </c>
      <c r="I8" s="45">
        <v>1498</v>
      </c>
      <c r="J8" s="45">
        <v>423</v>
      </c>
      <c r="K8" s="46">
        <v>44650</v>
      </c>
      <c r="L8" s="21">
        <v>278.8475</v>
      </c>
      <c r="M8" s="19" t="s">
        <v>25</v>
      </c>
      <c r="N8" s="48">
        <v>254.833224</v>
      </c>
      <c r="O8" s="19" t="s">
        <v>118</v>
      </c>
      <c r="P8" s="9"/>
    </row>
    <row r="9" s="4" customFormat="1" ht="204" spans="1:16">
      <c r="A9" s="56">
        <v>5</v>
      </c>
      <c r="B9" s="20" t="s">
        <v>198</v>
      </c>
      <c r="C9" s="19" t="s">
        <v>154</v>
      </c>
      <c r="D9" s="19" t="s">
        <v>40</v>
      </c>
      <c r="E9" s="19" t="s">
        <v>199</v>
      </c>
      <c r="F9" s="21">
        <v>100</v>
      </c>
      <c r="G9" s="22" t="s">
        <v>58</v>
      </c>
      <c r="H9" s="19" t="s">
        <v>200</v>
      </c>
      <c r="I9" s="45">
        <v>2312</v>
      </c>
      <c r="J9" s="45">
        <v>439</v>
      </c>
      <c r="K9" s="46">
        <v>44650</v>
      </c>
      <c r="L9" s="21">
        <v>100</v>
      </c>
      <c r="M9" s="19" t="s">
        <v>25</v>
      </c>
      <c r="N9" s="48">
        <v>100</v>
      </c>
      <c r="O9" s="19"/>
      <c r="P9" s="9"/>
    </row>
    <row r="10" s="4" customFormat="1" ht="36" spans="1:16">
      <c r="A10" s="19">
        <v>6</v>
      </c>
      <c r="B10" s="20" t="s">
        <v>201</v>
      </c>
      <c r="C10" s="19" t="s">
        <v>103</v>
      </c>
      <c r="D10" s="19" t="s">
        <v>40</v>
      </c>
      <c r="E10" s="19" t="s">
        <v>202</v>
      </c>
      <c r="F10" s="21">
        <v>4.8</v>
      </c>
      <c r="G10" s="22" t="s">
        <v>58</v>
      </c>
      <c r="H10" s="19" t="s">
        <v>203</v>
      </c>
      <c r="I10" s="45">
        <v>5</v>
      </c>
      <c r="J10" s="45">
        <v>5</v>
      </c>
      <c r="K10" s="46">
        <v>44650</v>
      </c>
      <c r="L10" s="21">
        <v>4</v>
      </c>
      <c r="M10" s="19" t="s">
        <v>79</v>
      </c>
      <c r="N10" s="48">
        <v>4</v>
      </c>
      <c r="O10" s="19"/>
      <c r="P10" s="9"/>
    </row>
    <row r="11" s="4" customFormat="1" ht="60" spans="1:16">
      <c r="A11" s="56">
        <v>7</v>
      </c>
      <c r="B11" s="19" t="s">
        <v>278</v>
      </c>
      <c r="C11" s="19" t="s">
        <v>154</v>
      </c>
      <c r="D11" s="19" t="s">
        <v>40</v>
      </c>
      <c r="E11" s="19" t="s">
        <v>279</v>
      </c>
      <c r="F11" s="55">
        <v>30</v>
      </c>
      <c r="G11" s="22" t="s">
        <v>236</v>
      </c>
      <c r="H11" s="19" t="s">
        <v>280</v>
      </c>
      <c r="I11" s="45">
        <v>213</v>
      </c>
      <c r="J11" s="45">
        <v>11</v>
      </c>
      <c r="K11" s="46">
        <v>44788</v>
      </c>
      <c r="L11" s="21">
        <v>30</v>
      </c>
      <c r="M11" s="19" t="s">
        <v>25</v>
      </c>
      <c r="N11" s="21">
        <v>27.182448</v>
      </c>
      <c r="O11" s="19" t="s">
        <v>118</v>
      </c>
      <c r="P11" s="9"/>
    </row>
    <row r="12" s="4" customFormat="1" ht="60" spans="1:16">
      <c r="A12" s="19">
        <v>8</v>
      </c>
      <c r="B12" s="19" t="s">
        <v>281</v>
      </c>
      <c r="C12" s="19" t="s">
        <v>154</v>
      </c>
      <c r="D12" s="19" t="s">
        <v>40</v>
      </c>
      <c r="E12" s="19" t="s">
        <v>282</v>
      </c>
      <c r="F12" s="55">
        <v>9.443332</v>
      </c>
      <c r="G12" s="22" t="s">
        <v>236</v>
      </c>
      <c r="H12" s="19" t="s">
        <v>283</v>
      </c>
      <c r="I12" s="45">
        <v>230</v>
      </c>
      <c r="J12" s="45">
        <v>32</v>
      </c>
      <c r="K12" s="46">
        <v>44788</v>
      </c>
      <c r="L12" s="21">
        <v>9.4433</v>
      </c>
      <c r="M12" s="19" t="s">
        <v>25</v>
      </c>
      <c r="N12" s="21">
        <v>9.443332</v>
      </c>
      <c r="O12" s="19"/>
      <c r="P12" s="9"/>
    </row>
    <row r="13" s="5" customFormat="1" ht="30" customHeight="1" spans="1:15">
      <c r="A13" s="23" t="s">
        <v>284</v>
      </c>
      <c r="B13" s="23"/>
      <c r="C13" s="23"/>
      <c r="D13" s="23"/>
      <c r="E13" s="23"/>
      <c r="F13" s="24">
        <f>SUM(F5:F12)</f>
        <v>639.627538</v>
      </c>
      <c r="G13" s="24"/>
      <c r="H13" s="24"/>
      <c r="I13" s="24"/>
      <c r="J13" s="24"/>
      <c r="K13" s="24"/>
      <c r="L13" s="24">
        <f>SUM(L5:L12)</f>
        <v>630.8275</v>
      </c>
      <c r="M13" s="24"/>
      <c r="N13" s="24">
        <f>SUM(N5:N12)</f>
        <v>558.786519</v>
      </c>
      <c r="O13" s="24"/>
    </row>
    <row r="14" ht="60.95" customHeight="1" spans="1:21">
      <c r="A14" s="25"/>
      <c r="B14" s="25"/>
      <c r="C14" s="25"/>
      <c r="D14" s="26"/>
      <c r="E14" s="25"/>
      <c r="F14" s="27"/>
      <c r="G14" s="25"/>
      <c r="H14" s="25"/>
      <c r="I14" s="49"/>
      <c r="J14" s="49"/>
      <c r="K14" s="50"/>
      <c r="L14" s="51"/>
      <c r="M14" s="50"/>
      <c r="N14" s="52"/>
      <c r="O14" s="25"/>
      <c r="P14" s="53"/>
      <c r="Q14" s="53"/>
      <c r="R14" s="53"/>
      <c r="S14" s="53"/>
      <c r="T14" s="53"/>
      <c r="U14" s="53"/>
    </row>
  </sheetData>
  <autoFilter ref="A3:U13">
    <extLst/>
  </autoFilter>
  <mergeCells count="15">
    <mergeCell ref="A1:N1"/>
    <mergeCell ref="A2:N2"/>
    <mergeCell ref="I3:J3"/>
    <mergeCell ref="K3:M3"/>
    <mergeCell ref="A14:O14"/>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selection activeCell="G7" sqref="G7"/>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291</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9" customFormat="1" ht="36" spans="1:15">
      <c r="A5" s="56">
        <v>1</v>
      </c>
      <c r="B5" s="57" t="s">
        <v>31</v>
      </c>
      <c r="C5" s="19" t="s">
        <v>20</v>
      </c>
      <c r="D5" s="19" t="s">
        <v>32</v>
      </c>
      <c r="E5" s="19" t="s">
        <v>33</v>
      </c>
      <c r="F5" s="21">
        <v>118</v>
      </c>
      <c r="G5" s="22" t="s">
        <v>23</v>
      </c>
      <c r="H5" s="19" t="s">
        <v>34</v>
      </c>
      <c r="I5" s="58">
        <v>1676</v>
      </c>
      <c r="J5" s="45">
        <v>398</v>
      </c>
      <c r="K5" s="46">
        <v>44663</v>
      </c>
      <c r="L5" s="21">
        <v>118</v>
      </c>
      <c r="M5" s="19" t="s">
        <v>25</v>
      </c>
      <c r="N5" s="21">
        <v>118</v>
      </c>
      <c r="O5" s="59"/>
    </row>
    <row r="6" s="4" customFormat="1" ht="132" spans="1:16">
      <c r="A6" s="19">
        <v>2</v>
      </c>
      <c r="B6" s="20" t="s">
        <v>105</v>
      </c>
      <c r="C6" s="19" t="s">
        <v>95</v>
      </c>
      <c r="D6" s="19" t="s">
        <v>32</v>
      </c>
      <c r="E6" s="19" t="s">
        <v>106</v>
      </c>
      <c r="F6" s="21">
        <v>150</v>
      </c>
      <c r="G6" s="22" t="s">
        <v>23</v>
      </c>
      <c r="H6" s="19" t="s">
        <v>107</v>
      </c>
      <c r="I6" s="45">
        <v>1543</v>
      </c>
      <c r="J6" s="45">
        <v>1034</v>
      </c>
      <c r="K6" s="46">
        <v>44818</v>
      </c>
      <c r="L6" s="21">
        <v>42</v>
      </c>
      <c r="M6" s="21" t="s">
        <v>79</v>
      </c>
      <c r="N6" s="21">
        <v>27</v>
      </c>
      <c r="O6" s="19" t="s">
        <v>108</v>
      </c>
      <c r="P6" s="9"/>
    </row>
    <row r="7" s="4" customFormat="1" ht="24" spans="1:16">
      <c r="A7" s="56">
        <v>3</v>
      </c>
      <c r="B7" s="20" t="s">
        <v>109</v>
      </c>
      <c r="C7" s="19" t="s">
        <v>69</v>
      </c>
      <c r="D7" s="19" t="s">
        <v>32</v>
      </c>
      <c r="E7" s="19" t="s">
        <v>110</v>
      </c>
      <c r="F7" s="21">
        <v>14</v>
      </c>
      <c r="G7" s="22" t="s">
        <v>23</v>
      </c>
      <c r="H7" s="19" t="s">
        <v>111</v>
      </c>
      <c r="I7" s="45">
        <v>550</v>
      </c>
      <c r="J7" s="45">
        <v>61</v>
      </c>
      <c r="K7" s="46">
        <v>44818</v>
      </c>
      <c r="L7" s="21">
        <v>7</v>
      </c>
      <c r="M7" s="21" t="s">
        <v>79</v>
      </c>
      <c r="N7" s="21">
        <v>3.9</v>
      </c>
      <c r="O7" s="19" t="s">
        <v>108</v>
      </c>
      <c r="P7" s="9"/>
    </row>
    <row r="8" s="4" customFormat="1" ht="60" customHeight="1" spans="1:16">
      <c r="A8" s="19">
        <v>4</v>
      </c>
      <c r="B8" s="20" t="s">
        <v>112</v>
      </c>
      <c r="C8" s="19" t="s">
        <v>61</v>
      </c>
      <c r="D8" s="19" t="s">
        <v>32</v>
      </c>
      <c r="E8" s="19" t="s">
        <v>113</v>
      </c>
      <c r="F8" s="21">
        <v>46.8</v>
      </c>
      <c r="G8" s="22" t="s">
        <v>23</v>
      </c>
      <c r="H8" s="19" t="s">
        <v>114</v>
      </c>
      <c r="I8" s="45">
        <v>2650</v>
      </c>
      <c r="J8" s="45">
        <v>954</v>
      </c>
      <c r="K8" s="46">
        <v>44818</v>
      </c>
      <c r="L8" s="21">
        <v>46.8</v>
      </c>
      <c r="M8" s="19" t="s">
        <v>25</v>
      </c>
      <c r="N8" s="21">
        <v>37</v>
      </c>
      <c r="O8" s="19" t="s">
        <v>108</v>
      </c>
      <c r="P8" s="9"/>
    </row>
    <row r="9" s="4" customFormat="1" ht="48" spans="1:16">
      <c r="A9" s="56">
        <v>5</v>
      </c>
      <c r="B9" s="20" t="s">
        <v>153</v>
      </c>
      <c r="C9" s="19" t="s">
        <v>154</v>
      </c>
      <c r="D9" s="19" t="s">
        <v>32</v>
      </c>
      <c r="E9" s="19" t="s">
        <v>155</v>
      </c>
      <c r="F9" s="21">
        <v>100</v>
      </c>
      <c r="G9" s="22" t="s">
        <v>58</v>
      </c>
      <c r="H9" s="19" t="s">
        <v>156</v>
      </c>
      <c r="I9" s="45">
        <v>272</v>
      </c>
      <c r="J9" s="45">
        <v>12</v>
      </c>
      <c r="K9" s="46">
        <v>44650</v>
      </c>
      <c r="L9" s="21">
        <v>100</v>
      </c>
      <c r="M9" s="19" t="s">
        <v>25</v>
      </c>
      <c r="N9" s="48">
        <v>100</v>
      </c>
      <c r="O9" s="19"/>
      <c r="P9" s="9"/>
    </row>
    <row r="10" s="5" customFormat="1" ht="30" customHeight="1" spans="1:15">
      <c r="A10" s="23" t="s">
        <v>284</v>
      </c>
      <c r="B10" s="23"/>
      <c r="C10" s="23"/>
      <c r="D10" s="23"/>
      <c r="E10" s="23"/>
      <c r="F10" s="24">
        <f>SUM(F5:F9)</f>
        <v>428.8</v>
      </c>
      <c r="G10" s="24"/>
      <c r="H10" s="24"/>
      <c r="I10" s="24"/>
      <c r="J10" s="24"/>
      <c r="K10" s="24"/>
      <c r="L10" s="24">
        <f>SUM(L5:L9)</f>
        <v>313.8</v>
      </c>
      <c r="M10" s="24"/>
      <c r="N10" s="24">
        <f>SUM(N5:N9)</f>
        <v>285.9</v>
      </c>
      <c r="O10" s="24"/>
    </row>
    <row r="11" ht="60.95" customHeight="1" spans="1:21">
      <c r="A11" s="25"/>
      <c r="B11" s="25"/>
      <c r="C11" s="25"/>
      <c r="D11" s="26"/>
      <c r="E11" s="25"/>
      <c r="F11" s="27"/>
      <c r="G11" s="25"/>
      <c r="H11" s="25"/>
      <c r="I11" s="49"/>
      <c r="J11" s="49"/>
      <c r="K11" s="50"/>
      <c r="L11" s="51"/>
      <c r="M11" s="50"/>
      <c r="N11" s="52"/>
      <c r="O11" s="25"/>
      <c r="P11" s="53"/>
      <c r="Q11" s="53"/>
      <c r="R11" s="53"/>
      <c r="S11" s="53"/>
      <c r="T11" s="53"/>
      <c r="U11" s="53"/>
    </row>
  </sheetData>
  <autoFilter ref="A3:U10">
    <extLst/>
  </autoFilter>
  <mergeCells count="15">
    <mergeCell ref="A1:N1"/>
    <mergeCell ref="A2:N2"/>
    <mergeCell ref="I3:J3"/>
    <mergeCell ref="K3:M3"/>
    <mergeCell ref="A11:O11"/>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I8" sqref="I8"/>
    </sheetView>
  </sheetViews>
  <sheetFormatPr defaultColWidth="9" defaultRowHeight="13.5"/>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292</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4" customFormat="1" ht="84" spans="1:16">
      <c r="A5" s="19">
        <v>1</v>
      </c>
      <c r="B5" s="20" t="s">
        <v>64</v>
      </c>
      <c r="C5" s="19" t="s">
        <v>61</v>
      </c>
      <c r="D5" s="19" t="s">
        <v>65</v>
      </c>
      <c r="E5" s="19" t="s">
        <v>66</v>
      </c>
      <c r="F5" s="21">
        <v>136</v>
      </c>
      <c r="G5" s="22" t="s">
        <v>58</v>
      </c>
      <c r="H5" s="19" t="s">
        <v>67</v>
      </c>
      <c r="I5" s="45">
        <v>1595</v>
      </c>
      <c r="J5" s="45">
        <v>521</v>
      </c>
      <c r="K5" s="46">
        <v>44727</v>
      </c>
      <c r="L5" s="21">
        <v>136</v>
      </c>
      <c r="M5" s="19" t="s">
        <v>25</v>
      </c>
      <c r="N5" s="21">
        <v>128.5</v>
      </c>
      <c r="O5" s="19" t="s">
        <v>30</v>
      </c>
      <c r="P5" s="9"/>
    </row>
    <row r="6" s="4" customFormat="1" ht="60" spans="1:16">
      <c r="A6" s="19">
        <v>2</v>
      </c>
      <c r="B6" s="20" t="s">
        <v>68</v>
      </c>
      <c r="C6" s="19" t="s">
        <v>69</v>
      </c>
      <c r="D6" s="19" t="s">
        <v>65</v>
      </c>
      <c r="E6" s="19" t="s">
        <v>70</v>
      </c>
      <c r="F6" s="21">
        <v>75</v>
      </c>
      <c r="G6" s="22" t="s">
        <v>58</v>
      </c>
      <c r="H6" s="19" t="s">
        <v>71</v>
      </c>
      <c r="I6" s="45">
        <v>901</v>
      </c>
      <c r="J6" s="45">
        <v>63</v>
      </c>
      <c r="K6" s="46">
        <v>44727</v>
      </c>
      <c r="L6" s="21">
        <v>75</v>
      </c>
      <c r="M6" s="19" t="s">
        <v>25</v>
      </c>
      <c r="N6" s="21">
        <v>58.8</v>
      </c>
      <c r="O6" s="19" t="s">
        <v>30</v>
      </c>
      <c r="P6" s="9"/>
    </row>
    <row r="7" s="4" customFormat="1" ht="48" spans="1:16">
      <c r="A7" s="19">
        <v>3</v>
      </c>
      <c r="B7" s="20" t="s">
        <v>157</v>
      </c>
      <c r="C7" s="19" t="s">
        <v>154</v>
      </c>
      <c r="D7" s="19" t="s">
        <v>65</v>
      </c>
      <c r="E7" s="19" t="s">
        <v>158</v>
      </c>
      <c r="F7" s="21">
        <v>100</v>
      </c>
      <c r="G7" s="22" t="s">
        <v>58</v>
      </c>
      <c r="H7" s="19" t="s">
        <v>159</v>
      </c>
      <c r="I7" s="45">
        <v>1649</v>
      </c>
      <c r="J7" s="45">
        <v>125</v>
      </c>
      <c r="K7" s="46">
        <v>44650</v>
      </c>
      <c r="L7" s="21">
        <v>100</v>
      </c>
      <c r="M7" s="19" t="s">
        <v>25</v>
      </c>
      <c r="N7" s="48">
        <v>99.9</v>
      </c>
      <c r="O7" s="19" t="s">
        <v>160</v>
      </c>
      <c r="P7" s="9"/>
    </row>
    <row r="8" s="4" customFormat="1" ht="24" spans="1:16">
      <c r="A8" s="19">
        <v>4</v>
      </c>
      <c r="B8" s="20" t="s">
        <v>161</v>
      </c>
      <c r="C8" s="19" t="s">
        <v>69</v>
      </c>
      <c r="D8" s="19" t="s">
        <v>65</v>
      </c>
      <c r="E8" s="19" t="s">
        <v>162</v>
      </c>
      <c r="F8" s="21">
        <v>12</v>
      </c>
      <c r="G8" s="22" t="s">
        <v>58</v>
      </c>
      <c r="H8" s="19" t="s">
        <v>163</v>
      </c>
      <c r="I8" s="45">
        <v>202</v>
      </c>
      <c r="J8" s="45">
        <v>41</v>
      </c>
      <c r="K8" s="46">
        <v>44650</v>
      </c>
      <c r="L8" s="21">
        <v>12</v>
      </c>
      <c r="M8" s="19" t="s">
        <v>25</v>
      </c>
      <c r="N8" s="48">
        <v>10</v>
      </c>
      <c r="O8" s="19" t="s">
        <v>30</v>
      </c>
      <c r="P8" s="9"/>
    </row>
    <row r="9" s="4" customFormat="1" ht="36" spans="1:16">
      <c r="A9" s="19">
        <v>5</v>
      </c>
      <c r="B9" s="20" t="s">
        <v>164</v>
      </c>
      <c r="C9" s="19" t="s">
        <v>131</v>
      </c>
      <c r="D9" s="19" t="s">
        <v>65</v>
      </c>
      <c r="E9" s="19" t="s">
        <v>165</v>
      </c>
      <c r="F9" s="21">
        <v>10</v>
      </c>
      <c r="G9" s="22" t="s">
        <v>58</v>
      </c>
      <c r="H9" s="19" t="s">
        <v>166</v>
      </c>
      <c r="I9" s="45">
        <v>163</v>
      </c>
      <c r="J9" s="45">
        <v>156</v>
      </c>
      <c r="K9" s="46">
        <v>44650</v>
      </c>
      <c r="L9" s="21">
        <v>10</v>
      </c>
      <c r="M9" s="19" t="s">
        <v>25</v>
      </c>
      <c r="N9" s="48">
        <v>8</v>
      </c>
      <c r="O9" s="19" t="s">
        <v>30</v>
      </c>
      <c r="P9" s="9"/>
    </row>
    <row r="10" s="4" customFormat="1" ht="36" spans="1:16">
      <c r="A10" s="19">
        <v>6</v>
      </c>
      <c r="B10" s="20" t="s">
        <v>167</v>
      </c>
      <c r="C10" s="19" t="s">
        <v>20</v>
      </c>
      <c r="D10" s="19" t="s">
        <v>65</v>
      </c>
      <c r="E10" s="19" t="s">
        <v>168</v>
      </c>
      <c r="F10" s="21">
        <v>50</v>
      </c>
      <c r="G10" s="22" t="s">
        <v>58</v>
      </c>
      <c r="H10" s="19" t="s">
        <v>169</v>
      </c>
      <c r="I10" s="45">
        <v>1351</v>
      </c>
      <c r="J10" s="45">
        <v>656</v>
      </c>
      <c r="K10" s="46">
        <v>44650</v>
      </c>
      <c r="L10" s="21">
        <v>50</v>
      </c>
      <c r="M10" s="19" t="s">
        <v>25</v>
      </c>
      <c r="N10" s="48">
        <v>40</v>
      </c>
      <c r="O10" s="19" t="s">
        <v>30</v>
      </c>
      <c r="P10" s="9"/>
    </row>
    <row r="11" s="4" customFormat="1" ht="84" spans="1:16">
      <c r="A11" s="19">
        <v>7</v>
      </c>
      <c r="B11" s="20" t="s">
        <v>170</v>
      </c>
      <c r="C11" s="54" t="s">
        <v>61</v>
      </c>
      <c r="D11" s="19" t="s">
        <v>65</v>
      </c>
      <c r="E11" s="19" t="s">
        <v>171</v>
      </c>
      <c r="F11" s="21">
        <v>72.5</v>
      </c>
      <c r="G11" s="22" t="s">
        <v>58</v>
      </c>
      <c r="H11" s="19" t="s">
        <v>67</v>
      </c>
      <c r="I11" s="45">
        <v>1595</v>
      </c>
      <c r="J11" s="45">
        <v>521</v>
      </c>
      <c r="K11" s="46">
        <v>44650</v>
      </c>
      <c r="L11" s="21">
        <v>72.5</v>
      </c>
      <c r="M11" s="19" t="s">
        <v>25</v>
      </c>
      <c r="N11" s="48">
        <v>72.5</v>
      </c>
      <c r="O11" s="19"/>
      <c r="P11" s="9"/>
    </row>
    <row r="12" s="4" customFormat="1" ht="36" spans="1:16">
      <c r="A12" s="19">
        <v>8</v>
      </c>
      <c r="B12" s="19" t="s">
        <v>247</v>
      </c>
      <c r="C12" s="19" t="s">
        <v>154</v>
      </c>
      <c r="D12" s="19" t="s">
        <v>65</v>
      </c>
      <c r="E12" s="19" t="s">
        <v>248</v>
      </c>
      <c r="F12" s="55">
        <v>21</v>
      </c>
      <c r="G12" s="22" t="s">
        <v>236</v>
      </c>
      <c r="H12" s="54" t="s">
        <v>249</v>
      </c>
      <c r="I12" s="45">
        <v>229</v>
      </c>
      <c r="J12" s="45">
        <v>124</v>
      </c>
      <c r="K12" s="46">
        <v>44788</v>
      </c>
      <c r="L12" s="21">
        <v>21</v>
      </c>
      <c r="M12" s="19" t="s">
        <v>25</v>
      </c>
      <c r="N12" s="21">
        <v>15</v>
      </c>
      <c r="O12" s="19"/>
      <c r="P12" s="9"/>
    </row>
    <row r="13" s="4" customFormat="1" ht="48" spans="1:16">
      <c r="A13" s="19">
        <v>9</v>
      </c>
      <c r="B13" s="19" t="s">
        <v>250</v>
      </c>
      <c r="C13" s="19" t="s">
        <v>154</v>
      </c>
      <c r="D13" s="19" t="s">
        <v>65</v>
      </c>
      <c r="E13" s="19" t="s">
        <v>251</v>
      </c>
      <c r="F13" s="55">
        <v>6</v>
      </c>
      <c r="G13" s="22" t="s">
        <v>236</v>
      </c>
      <c r="H13" s="54" t="s">
        <v>252</v>
      </c>
      <c r="I13" s="45">
        <v>329</v>
      </c>
      <c r="J13" s="45">
        <v>118</v>
      </c>
      <c r="K13" s="46">
        <v>44788</v>
      </c>
      <c r="L13" s="21">
        <v>6</v>
      </c>
      <c r="M13" s="19" t="s">
        <v>25</v>
      </c>
      <c r="N13" s="19">
        <v>5.2328</v>
      </c>
      <c r="O13" s="19" t="s">
        <v>30</v>
      </c>
      <c r="P13" s="9"/>
    </row>
    <row r="14" s="4" customFormat="1" ht="36" spans="1:16">
      <c r="A14" s="19">
        <v>10</v>
      </c>
      <c r="B14" s="19" t="s">
        <v>253</v>
      </c>
      <c r="C14" s="19" t="s">
        <v>154</v>
      </c>
      <c r="D14" s="19" t="s">
        <v>65</v>
      </c>
      <c r="E14" s="19" t="s">
        <v>254</v>
      </c>
      <c r="F14" s="55">
        <v>6</v>
      </c>
      <c r="G14" s="22" t="s">
        <v>236</v>
      </c>
      <c r="H14" s="54" t="s">
        <v>255</v>
      </c>
      <c r="I14" s="45">
        <v>214</v>
      </c>
      <c r="J14" s="45">
        <v>159</v>
      </c>
      <c r="K14" s="46">
        <v>44788</v>
      </c>
      <c r="L14" s="21">
        <v>6</v>
      </c>
      <c r="M14" s="19" t="s">
        <v>25</v>
      </c>
      <c r="N14" s="21">
        <v>6</v>
      </c>
      <c r="O14" s="19"/>
      <c r="P14" s="9"/>
    </row>
    <row r="15" s="4" customFormat="1" ht="36" spans="1:16">
      <c r="A15" s="19">
        <v>11</v>
      </c>
      <c r="B15" s="19" t="s">
        <v>256</v>
      </c>
      <c r="C15" s="19" t="s">
        <v>154</v>
      </c>
      <c r="D15" s="19" t="s">
        <v>65</v>
      </c>
      <c r="E15" s="19" t="s">
        <v>257</v>
      </c>
      <c r="F15" s="55">
        <v>21</v>
      </c>
      <c r="G15" s="22" t="s">
        <v>236</v>
      </c>
      <c r="H15" s="54" t="s">
        <v>258</v>
      </c>
      <c r="I15" s="45">
        <v>158</v>
      </c>
      <c r="J15" s="45">
        <v>62</v>
      </c>
      <c r="K15" s="46">
        <v>44788</v>
      </c>
      <c r="L15" s="21">
        <v>21</v>
      </c>
      <c r="M15" s="19" t="s">
        <v>25</v>
      </c>
      <c r="N15" s="21">
        <v>21</v>
      </c>
      <c r="O15" s="19"/>
      <c r="P15" s="9"/>
    </row>
    <row r="16" s="4" customFormat="1" ht="36" spans="1:16">
      <c r="A16" s="19">
        <v>12</v>
      </c>
      <c r="B16" s="19" t="s">
        <v>259</v>
      </c>
      <c r="C16" s="19" t="s">
        <v>154</v>
      </c>
      <c r="D16" s="19" t="s">
        <v>65</v>
      </c>
      <c r="E16" s="19" t="s">
        <v>260</v>
      </c>
      <c r="F16" s="55">
        <v>21</v>
      </c>
      <c r="G16" s="22" t="s">
        <v>236</v>
      </c>
      <c r="H16" s="54" t="s">
        <v>261</v>
      </c>
      <c r="I16" s="45">
        <v>115</v>
      </c>
      <c r="J16" s="45">
        <v>56</v>
      </c>
      <c r="K16" s="46">
        <v>44788</v>
      </c>
      <c r="L16" s="21">
        <v>21</v>
      </c>
      <c r="M16" s="19" t="s">
        <v>25</v>
      </c>
      <c r="N16" s="21">
        <v>15</v>
      </c>
      <c r="O16" s="19" t="s">
        <v>30</v>
      </c>
      <c r="P16" s="9"/>
    </row>
    <row r="17" s="5" customFormat="1" ht="30" customHeight="1" spans="1:15">
      <c r="A17" s="23" t="s">
        <v>284</v>
      </c>
      <c r="B17" s="23"/>
      <c r="C17" s="23"/>
      <c r="D17" s="23"/>
      <c r="E17" s="23"/>
      <c r="F17" s="24">
        <f>SUM(F5:F16)</f>
        <v>530.5</v>
      </c>
      <c r="G17" s="24"/>
      <c r="H17" s="24"/>
      <c r="I17" s="24"/>
      <c r="J17" s="24"/>
      <c r="K17" s="24"/>
      <c r="L17" s="24">
        <f>SUM(L5:L16)</f>
        <v>530.5</v>
      </c>
      <c r="M17" s="24"/>
      <c r="N17" s="24">
        <f>SUM(N5:N16)</f>
        <v>479.9328</v>
      </c>
      <c r="O17" s="24"/>
    </row>
    <row r="18" ht="60.95" customHeight="1" spans="1:21">
      <c r="A18" s="25"/>
      <c r="B18" s="25"/>
      <c r="C18" s="25"/>
      <c r="D18" s="26"/>
      <c r="E18" s="25"/>
      <c r="F18" s="27"/>
      <c r="G18" s="25"/>
      <c r="H18" s="25"/>
      <c r="I18" s="49"/>
      <c r="J18" s="49"/>
      <c r="K18" s="50"/>
      <c r="L18" s="51"/>
      <c r="M18" s="50"/>
      <c r="N18" s="52"/>
      <c r="O18" s="25"/>
      <c r="P18" s="53"/>
      <c r="Q18" s="53"/>
      <c r="R18" s="53"/>
      <c r="S18" s="53"/>
      <c r="T18" s="53"/>
      <c r="U18" s="53"/>
    </row>
  </sheetData>
  <autoFilter ref="A3:U17">
    <extLst/>
  </autoFilter>
  <mergeCells count="15">
    <mergeCell ref="A1:N1"/>
    <mergeCell ref="A2:N2"/>
    <mergeCell ref="I3:J3"/>
    <mergeCell ref="K3:M3"/>
    <mergeCell ref="A18:O18"/>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
  <sheetViews>
    <sheetView workbookViewId="0">
      <selection activeCell="A8" sqref="A8:O8"/>
    </sheetView>
  </sheetViews>
  <sheetFormatPr defaultColWidth="9" defaultRowHeight="13.5" outlineLevelRow="7"/>
  <cols>
    <col min="1" max="1" width="4" customWidth="1"/>
    <col min="2" max="2" width="14.75" customWidth="1"/>
    <col min="3" max="3" width="11.875" customWidth="1"/>
    <col min="4" max="4" width="8.375" style="6" customWidth="1"/>
    <col min="5" max="5" width="8.625" customWidth="1"/>
    <col min="6" max="6" width="15.625" style="7" customWidth="1"/>
    <col min="7" max="7" width="9" customWidth="1"/>
    <col min="8" max="8" width="42.25" customWidth="1"/>
    <col min="9" max="9" width="12.375" style="8" customWidth="1"/>
    <col min="10" max="10" width="11.125" style="8" customWidth="1"/>
    <col min="11" max="11" width="13.25" style="9" customWidth="1"/>
    <col min="12" max="12" width="12.125" style="10" customWidth="1"/>
    <col min="13" max="13" width="5.25" style="4" customWidth="1"/>
    <col min="14" max="14" width="12.625" style="10" customWidth="1"/>
    <col min="15" max="15" width="9.25"/>
    <col min="16" max="16" width="11.5"/>
  </cols>
  <sheetData>
    <row r="1" s="1" customFormat="1" ht="39" customHeight="1" spans="1:14">
      <c r="A1" s="11" t="s">
        <v>293</v>
      </c>
      <c r="B1" s="11"/>
      <c r="C1" s="11"/>
      <c r="D1" s="11"/>
      <c r="E1" s="11"/>
      <c r="F1" s="12"/>
      <c r="G1" s="11"/>
      <c r="H1" s="11"/>
      <c r="I1" s="28"/>
      <c r="J1" s="28"/>
      <c r="K1" s="29"/>
      <c r="L1" s="30"/>
      <c r="M1" s="31"/>
      <c r="N1" s="30"/>
    </row>
    <row r="2" s="2" customFormat="1" ht="21.75" customHeight="1" spans="1:14">
      <c r="A2" s="13"/>
      <c r="B2" s="13"/>
      <c r="C2" s="13"/>
      <c r="D2" s="13"/>
      <c r="E2" s="13"/>
      <c r="F2" s="14"/>
      <c r="G2" s="13"/>
      <c r="H2" s="13"/>
      <c r="I2" s="32"/>
      <c r="J2" s="32"/>
      <c r="K2" s="33"/>
      <c r="L2" s="34"/>
      <c r="M2" s="35"/>
      <c r="N2" s="34"/>
    </row>
    <row r="3" s="3" customFormat="1" ht="27.95" customHeight="1" spans="1:15">
      <c r="A3" s="15" t="s">
        <v>1</v>
      </c>
      <c r="B3" s="15" t="s">
        <v>2</v>
      </c>
      <c r="C3" s="16" t="s">
        <v>3</v>
      </c>
      <c r="D3" s="16" t="s">
        <v>4</v>
      </c>
      <c r="E3" s="16" t="s">
        <v>5</v>
      </c>
      <c r="F3" s="17" t="s">
        <v>6</v>
      </c>
      <c r="G3" s="16" t="s">
        <v>7</v>
      </c>
      <c r="H3" s="16" t="s">
        <v>8</v>
      </c>
      <c r="I3" s="36" t="s">
        <v>9</v>
      </c>
      <c r="J3" s="36"/>
      <c r="K3" s="15" t="s">
        <v>286</v>
      </c>
      <c r="L3" s="37"/>
      <c r="M3" s="16"/>
      <c r="N3" s="17" t="s">
        <v>11</v>
      </c>
      <c r="O3" s="38" t="s">
        <v>12</v>
      </c>
    </row>
    <row r="4" s="3" customFormat="1" ht="48" customHeight="1" spans="1:15">
      <c r="A4" s="15"/>
      <c r="B4" s="15"/>
      <c r="C4" s="16"/>
      <c r="D4" s="16"/>
      <c r="E4" s="16"/>
      <c r="F4" s="18"/>
      <c r="G4" s="16"/>
      <c r="H4" s="16"/>
      <c r="I4" s="39" t="s">
        <v>13</v>
      </c>
      <c r="J4" s="40" t="s">
        <v>14</v>
      </c>
      <c r="K4" s="41" t="s">
        <v>15</v>
      </c>
      <c r="L4" s="42" t="s">
        <v>16</v>
      </c>
      <c r="M4" s="43" t="s">
        <v>17</v>
      </c>
      <c r="N4" s="18"/>
      <c r="O4" s="44"/>
    </row>
    <row r="5" s="4" customFormat="1" ht="48" spans="1:16">
      <c r="A5" s="19">
        <v>1</v>
      </c>
      <c r="B5" s="20" t="s">
        <v>146</v>
      </c>
      <c r="C5" s="19" t="s">
        <v>20</v>
      </c>
      <c r="D5" s="19" t="s">
        <v>147</v>
      </c>
      <c r="E5" s="19" t="s">
        <v>148</v>
      </c>
      <c r="F5" s="21">
        <v>150</v>
      </c>
      <c r="G5" s="22" t="s">
        <v>58</v>
      </c>
      <c r="H5" s="19" t="s">
        <v>149</v>
      </c>
      <c r="I5" s="45">
        <v>10740</v>
      </c>
      <c r="J5" s="45">
        <v>470</v>
      </c>
      <c r="K5" s="46">
        <v>44650</v>
      </c>
      <c r="L5" s="21">
        <v>150</v>
      </c>
      <c r="M5" s="19" t="s">
        <v>25</v>
      </c>
      <c r="N5" s="47">
        <v>127.5</v>
      </c>
      <c r="O5" s="19" t="s">
        <v>30</v>
      </c>
      <c r="P5" s="9"/>
    </row>
    <row r="6" s="4" customFormat="1" ht="60" spans="1:16">
      <c r="A6" s="19">
        <v>2</v>
      </c>
      <c r="B6" s="20" t="s">
        <v>150</v>
      </c>
      <c r="C6" s="19" t="s">
        <v>61</v>
      </c>
      <c r="D6" s="19" t="s">
        <v>147</v>
      </c>
      <c r="E6" s="19" t="s">
        <v>151</v>
      </c>
      <c r="F6" s="21">
        <v>106</v>
      </c>
      <c r="G6" s="22" t="s">
        <v>58</v>
      </c>
      <c r="H6" s="19" t="s">
        <v>152</v>
      </c>
      <c r="I6" s="45">
        <v>6299</v>
      </c>
      <c r="J6" s="45">
        <v>211</v>
      </c>
      <c r="K6" s="46">
        <v>44650</v>
      </c>
      <c r="L6" s="21">
        <v>106</v>
      </c>
      <c r="M6" s="19" t="s">
        <v>25</v>
      </c>
      <c r="N6" s="48">
        <v>106</v>
      </c>
      <c r="O6" s="19"/>
      <c r="P6" s="9"/>
    </row>
    <row r="7" s="5" customFormat="1" ht="30" customHeight="1" spans="1:15">
      <c r="A7" s="23" t="s">
        <v>284</v>
      </c>
      <c r="B7" s="23"/>
      <c r="C7" s="23"/>
      <c r="D7" s="23"/>
      <c r="E7" s="23"/>
      <c r="F7" s="24">
        <f>SUM(F5:F6)</f>
        <v>256</v>
      </c>
      <c r="G7" s="24"/>
      <c r="H7" s="24"/>
      <c r="I7" s="24"/>
      <c r="J7" s="24"/>
      <c r="K7" s="24"/>
      <c r="L7" s="24">
        <f>SUM(L5:L6)</f>
        <v>256</v>
      </c>
      <c r="M7" s="24"/>
      <c r="N7" s="24">
        <f>SUM(N5:N6)</f>
        <v>233.5</v>
      </c>
      <c r="O7" s="24"/>
    </row>
    <row r="8" ht="60.95" customHeight="1" spans="1:21">
      <c r="A8" s="25"/>
      <c r="B8" s="25"/>
      <c r="C8" s="25"/>
      <c r="D8" s="26"/>
      <c r="E8" s="25"/>
      <c r="F8" s="27"/>
      <c r="G8" s="25"/>
      <c r="H8" s="25"/>
      <c r="I8" s="49"/>
      <c r="J8" s="49"/>
      <c r="K8" s="50"/>
      <c r="L8" s="51"/>
      <c r="M8" s="50"/>
      <c r="N8" s="52"/>
      <c r="O8" s="25"/>
      <c r="P8" s="53"/>
      <c r="Q8" s="53"/>
      <c r="R8" s="53"/>
      <c r="S8" s="53"/>
      <c r="T8" s="53"/>
      <c r="U8" s="53"/>
    </row>
  </sheetData>
  <autoFilter ref="A3:U7">
    <extLst/>
  </autoFilter>
  <mergeCells count="15">
    <mergeCell ref="A1:N1"/>
    <mergeCell ref="A2:N2"/>
    <mergeCell ref="I3:J3"/>
    <mergeCell ref="K3:M3"/>
    <mergeCell ref="A8:O8"/>
    <mergeCell ref="A3:A4"/>
    <mergeCell ref="B3:B4"/>
    <mergeCell ref="C3:C4"/>
    <mergeCell ref="D3:D4"/>
    <mergeCell ref="E3:E4"/>
    <mergeCell ref="F3:F4"/>
    <mergeCell ref="G3:G4"/>
    <mergeCell ref="H3:H4"/>
    <mergeCell ref="N3:N4"/>
    <mergeCell ref="O3:O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总表</vt:lpstr>
      <vt:lpstr>草海镇</vt:lpstr>
      <vt:lpstr>黄坪镇</vt:lpstr>
      <vt:lpstr>金墩乡</vt:lpstr>
      <vt:lpstr>六合乡</vt:lpstr>
      <vt:lpstr>龙开口镇</vt:lpstr>
      <vt:lpstr>松桂镇</vt:lpstr>
      <vt:lpstr>西邑镇</vt:lpstr>
      <vt:lpstr>辛屯镇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2020-02-19T01:44:00Z</dcterms:created>
  <cp:lastPrinted>2022-09-07T01:20:00Z</cp:lastPrinted>
  <dcterms:modified xsi:type="dcterms:W3CDTF">2022-11-21T07:02:14Z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3982DC2079CD4C12A01B03781A3E3B8A</vt:lpwstr>
  </property>
</Properties>
</file>