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20" windowHeight="11625" tabRatio="768" activeTab="0"/>
  </bookViews>
  <sheets>
    <sheet name="目录" sheetId="1" r:id="rId1"/>
    <sheet name="表一财务收支预算总表01-1" sheetId="2" r:id="rId2"/>
    <sheet name="表二部门收入预算表01-2" sheetId="3" r:id="rId3"/>
    <sheet name="表三部门支出预算表01-3" sheetId="4" r:id="rId4"/>
    <sheet name="表四财政拨款收支预算总表02-1" sheetId="5" r:id="rId5"/>
    <sheet name="表五一般公共预算支出预算表02-2" sheetId="6" r:id="rId6"/>
    <sheet name="表六财政拨款支出明细表（按经济科目分类）" sheetId="7" r:id="rId7"/>
    <sheet name="表七一般公共预算“三公”经费支出预算表03" sheetId="8" r:id="rId8"/>
    <sheet name="表八基本支出预算表04" sheetId="9" r:id="rId9"/>
    <sheet name="表九项目支出预算表05-1" sheetId="10" r:id="rId10"/>
    <sheet name="表十部门整体支出绩效目标表" sheetId="11" r:id="rId11"/>
    <sheet name="表十一项目支出绩效目标表（本次下达）05-2" sheetId="12" r:id="rId12"/>
    <sheet name="表十二项目支出绩效目标表（另文下达）05-3" sheetId="13" r:id="rId13"/>
    <sheet name="表十三政府性基金预算支出预算表06" sheetId="14" r:id="rId14"/>
    <sheet name="表十四部门政府采购预算表07" sheetId="15" r:id="rId15"/>
    <sheet name="表十五部门政府购买服务预算表08" sheetId="16" r:id="rId16"/>
    <sheet name="表十六县对下转移支付预算表09-1" sheetId="17" r:id="rId17"/>
    <sheet name="表十七县对下转移支付绩效目标表09-2" sheetId="18" r:id="rId18"/>
    <sheet name="表十八新增资产配置表10" sheetId="19" r:id="rId19"/>
    <sheet name="表十九 2022年预算重点领域财政项目文本公开11" sheetId="20" r:id="rId20"/>
    <sheet name="表二十财政专户管理资金支出情况" sheetId="21" r:id="rId21"/>
  </sheets>
  <definedNames>
    <definedName name="_xlfn.IFERROR" hidden="1">#NAME?</definedName>
    <definedName name="_xlfn.SUMIFS" hidden="1">#NAME?</definedName>
    <definedName name="_xlnm.Print_Area" localSheetId="8">'表八基本支出预算表04'!$A$1:$X$27</definedName>
    <definedName name="_xlnm.Print_Area" localSheetId="2">'表二部门收入预算表01-2'!$A$1:$T$9</definedName>
    <definedName name="_xlnm.Print_Area" localSheetId="20">'表二十财政专户管理资金支出情况'!$A$1:$A$4</definedName>
    <definedName name="_xlnm.Print_Area" localSheetId="9">'表九项目支出预算表05-1'!$A$1:$W$10</definedName>
    <definedName name="_xlnm.Print_Area" localSheetId="6">'表六财政拨款支出明细表（按经济科目分类）'!$A$1:$R$114</definedName>
    <definedName name="_xlnm.Print_Area" localSheetId="7">'表七一般公共预算“三公”经费支出预算表03'!$A$1:$E$12</definedName>
    <definedName name="_xlnm.Print_Area" localSheetId="3">'表三部门支出预算表01-3'!$A$1:$M$15</definedName>
    <definedName name="_xlnm.Print_Area" localSheetId="18">'表十八新增资产配置表10'!$A$1:$H$9</definedName>
    <definedName name="_xlnm.Print_Area" localSheetId="10">'表十部门整体支出绩效目标表'!$A$1:$J$39</definedName>
    <definedName name="_xlnm.Print_Area" localSheetId="12">'表十二项目支出绩效目标表（另文下达）05-3'!$A$1:$J$8</definedName>
    <definedName name="_xlnm.Print_Area" localSheetId="19">'表十九 2022年预算重点领域财政项目文本公开11'!$A$1:$A$19</definedName>
    <definedName name="_xlnm.Print_Area" localSheetId="16">'表十六县对下转移支付预算表09-1'!$A$1:$M$9</definedName>
    <definedName name="_xlnm.Print_Area" localSheetId="17">'表十七县对下转移支付绩效目标表09-2'!$A$1:$J$8</definedName>
    <definedName name="_xlnm.Print_Area" localSheetId="13">'表十三政府性基金预算支出预算表06'!$A$1:$F$9</definedName>
    <definedName name="_xlnm.Print_Area" localSheetId="14">'表十四部门政府采购预算表07'!$A$1:$Q$11</definedName>
    <definedName name="_xlnm.Print_Area" localSheetId="15">'表十五部门政府购买服务预算表08'!$A$1:$R$12</definedName>
    <definedName name="_xlnm.Print_Area" localSheetId="11">'表十一项目支出绩效目标表（本次下达）05-2'!$A$1:$J$15</definedName>
    <definedName name="_xlnm.Print_Area" localSheetId="4">'表四财政拨款收支预算总表02-1'!$A$1:$D$32</definedName>
    <definedName name="_xlnm.Print_Area" localSheetId="5">'表五一般公共预算支出预算表02-2'!$A$1:$G$15</definedName>
    <definedName name="_xlnm.Print_Area" localSheetId="1">'表一财务收支预算总表01-1'!$A$1:$D$32</definedName>
    <definedName name="_xlnm.Print_Titles" localSheetId="10">'表十部门整体支出绩效目标表'!$1:$3</definedName>
    <definedName name="_xlnm.Print_Titles" localSheetId="4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<sst xmlns="http://schemas.openxmlformats.org/spreadsheetml/2006/main" count="1383" uniqueCount="591">
  <si>
    <t>目      录</t>
  </si>
  <si>
    <t>表  一   财务收支预算总表</t>
  </si>
  <si>
    <t>表  二   部门收入预算表</t>
  </si>
  <si>
    <t>表  三   部门支出预算表</t>
  </si>
  <si>
    <t>表  四   财政拨款收支预算总表</t>
  </si>
  <si>
    <t>表  五   一般公共预算支出预算表（按功能科目分类）</t>
  </si>
  <si>
    <t>表  六   财政拨款支出明细表（按经济科目分类）</t>
  </si>
  <si>
    <t>表  七   一般公共预算“三公”经费支出预算表</t>
  </si>
  <si>
    <t>表  八   基本支出预算表（人员类、运转类公用经费项目）</t>
  </si>
  <si>
    <t>表  九   项目支出预算表（其他运转类、特定目标类项目）</t>
  </si>
  <si>
    <t>表  十   部门整体支出绩效目标表</t>
  </si>
  <si>
    <t>表 十一  项目支出绩效目标表（本级下达）</t>
  </si>
  <si>
    <t>表 十二  项目支出绩效目标表（另文下达）</t>
  </si>
  <si>
    <t>表 十三  政府性基金预算支出预算表</t>
  </si>
  <si>
    <t>表 十四  部门政府采购预算表</t>
  </si>
  <si>
    <t>表 十五  部门政府购买服务预算表</t>
  </si>
  <si>
    <t>表 十六  县对下转移支付预算表</t>
  </si>
  <si>
    <t>表 十七  县对下转移支付绩效目标表</t>
  </si>
  <si>
    <t>表 十八  新增资产配置表</t>
  </si>
  <si>
    <t>表 十九  2022年预算重点领域财政项目文本公开</t>
  </si>
  <si>
    <t>表 二十  财政专户管理资金支出情况</t>
  </si>
  <si>
    <t>财务收支预算总表</t>
  </si>
  <si>
    <t>单位名称：鹤庆县血吸虫病防治站</t>
  </si>
  <si>
    <t>单位：万元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</si>
  <si>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</si>
  <si>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</si>
  <si>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</si>
  <si>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</si>
  <si>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</si>
  <si>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</si>
  <si>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</si>
  <si>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</si>
  <si>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</si>
  <si>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</si>
  <si>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</si>
  <si>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</si>
  <si>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</si>
  <si>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</si>
  <si>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</si>
  <si>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</si>
  <si>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</si>
  <si>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</si>
  <si>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</si>
  <si>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</si>
  <si>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</si>
  <si>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</si>
  <si>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</si>
  <si>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</si>
  <si>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</si>
  <si>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</si>
  <si>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</si>
  <si>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</si>
  <si>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</si>
  <si>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</si>
  <si>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</si>
  <si>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</si>
  <si>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</si>
  <si>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</si>
  <si>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</si>
  <si>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</si>
  <si>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</si>
  <si>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</si>
  <si>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</si>
  <si>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</si>
  <si>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</si>
  <si>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</si>
  <si>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</si>
  <si>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</si>
  <si>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</si>
  <si>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</si>
  <si>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</si>
  <si>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</si>
  <si>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</si>
  <si>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</si>
  <si>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</si>
  <si>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</si>
  <si>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</si>
  <si>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</si>
  <si>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</si>
  <si>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</si>
  <si>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</si>
  <si>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</si>
  <si>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</si>
  <si>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</si>
  <si>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</si>
  <si>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131006</t>
  </si>
  <si>
    <t>鹤庆县血吸虫病防治站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</si>
  <si>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</si>
  <si>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</si>
  <si>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</si>
  <si>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</si>
  <si>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</si>
  <si>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</si>
  <si>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</si>
  <si>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</si>
  <si>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</si>
  <si>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</si>
  <si>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</si>
  <si>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</si>
  <si>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</si>
  <si>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</si>
  <si>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</si>
  <si>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</si>
  <si>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</si>
  <si>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210</t>
  </si>
  <si>
    <t>卫生健康支出</t>
  </si>
  <si>
    <t>21004</t>
  </si>
  <si>
    <t xml:space="preserve">  公共卫生</t>
  </si>
  <si>
    <t>2100401</t>
  </si>
  <si>
    <t xml:space="preserve">    疾病预防控制机构</t>
  </si>
  <si>
    <t/>
  </si>
  <si>
    <t xml:space="preserve">    其他卫生健康管理事务支出</t>
  </si>
  <si>
    <t xml:space="preserve">    其他卫生健康支出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</si>
  <si>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</si>
  <si>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</si>
  <si>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</si>
  <si>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</si>
  <si>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</si>
  <si>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</si>
  <si>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</si>
  <si>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</si>
  <si>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</si>
  <si>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</si>
  <si>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</si>
  <si>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</si>
  <si>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</si>
  <si>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</si>
  <si>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</si>
  <si>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</si>
  <si>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</si>
  <si>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</si>
  <si>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</si>
  <si>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</si>
  <si>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</si>
  <si>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</si>
  <si>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</si>
  <si>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</si>
  <si>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</si>
  <si>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</si>
  <si>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</si>
  <si>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</si>
  <si>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</si>
  <si>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</si>
  <si>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</si>
  <si>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</si>
  <si>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</si>
  <si>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</si>
  <si>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</si>
  <si>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</si>
  <si>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</si>
  <si>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</si>
  <si>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</si>
  <si>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</si>
  <si>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</si>
  <si>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</si>
  <si>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</si>
  <si>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</si>
  <si>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</si>
  <si>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</si>
  <si>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</si>
  <si>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</si>
  <si>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</si>
  <si>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</si>
  <si>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</si>
  <si>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</si>
  <si>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</si>
  <si>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</si>
  <si>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</si>
  <si>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</si>
  <si>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</si>
  <si>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</si>
  <si>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</si>
  <si>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</si>
  <si>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</si>
  <si>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</si>
  <si>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</si>
  <si>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</si>
  <si>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</si>
  <si>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</si>
  <si>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</si>
  <si>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</si>
  <si>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</si>
  <si>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</si>
  <si>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</si>
  <si>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</si>
  <si>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</si>
  <si>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</si>
  <si>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</si>
  <si>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</si>
  <si>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</si>
  <si>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</si>
  <si>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</si>
  <si>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</si>
  <si>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</si>
  <si>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</si>
  <si>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</si>
  <si>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</si>
  <si>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</si>
  <si>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</si>
  <si>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</si>
  <si>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</si>
  <si>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</si>
  <si>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</si>
  <si>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</si>
  <si>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</si>
  <si>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</si>
  <si>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</si>
  <si>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</si>
  <si>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</si>
  <si>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</si>
  <si>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</si>
  <si>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</si>
  <si>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</si>
  <si>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</si>
  <si>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</si>
  <si>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</si>
  <si>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</si>
  <si>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</si>
  <si>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</si>
  <si>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</si>
  <si>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</si>
  <si>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</si>
  <si>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</si>
  <si>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</si>
  <si>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</si>
  <si>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</si>
  <si>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</si>
  <si>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</si>
  <si>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</si>
  <si>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</si>
  <si>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</si>
  <si>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</si>
  <si>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</si>
  <si>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</si>
  <si>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</si>
  <si>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</si>
  <si>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</si>
  <si>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</si>
  <si>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</si>
  <si>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</si>
  <si>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</si>
  <si>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</si>
  <si>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</si>
  <si>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</si>
  <si>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</si>
  <si>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</si>
  <si>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</si>
  <si>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</si>
  <si>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</si>
  <si>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</si>
  <si>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</si>
  <si>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</si>
  <si>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</si>
  <si>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</si>
  <si>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</si>
  <si>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</si>
  <si>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</si>
  <si>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</si>
  <si>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</si>
  <si>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</si>
  <si>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</si>
  <si>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</si>
  <si>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</si>
  <si>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</si>
  <si>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</si>
  <si>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</si>
  <si>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</si>
  <si>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</si>
  <si>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</si>
  <si>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</si>
  <si>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</si>
  <si>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</si>
  <si>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</si>
  <si>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</si>
  <si>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</si>
  <si>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</si>
  <si>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</si>
  <si>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</si>
  <si>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</si>
  <si>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</si>
  <si>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</si>
  <si>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</si>
  <si>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</si>
  <si>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</si>
  <si>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</si>
  <si>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</si>
  <si>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</si>
  <si>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</si>
  <si>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</si>
  <si>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</si>
  <si>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</si>
  <si>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</si>
  <si>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</si>
  <si>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</si>
  <si>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</si>
  <si>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</si>
  <si>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</si>
  <si>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</si>
  <si>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</si>
  <si>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</si>
  <si>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</si>
  <si>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</si>
  <si>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</si>
  <si>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</si>
  <si>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</si>
  <si>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</si>
  <si>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</si>
  <si>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</si>
  <si>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</si>
  <si>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</si>
  <si>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</si>
  <si>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</si>
  <si>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</si>
  <si>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</si>
  <si>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</si>
  <si>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</si>
  <si>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</si>
  <si>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</si>
  <si>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</si>
  <si>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</si>
  <si>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</si>
  <si>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</si>
  <si>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</si>
  <si>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</si>
  <si>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</si>
  <si>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</si>
  <si>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</si>
  <si>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</si>
  <si>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</si>
  <si>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</si>
  <si>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</si>
  <si>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</si>
  <si>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</si>
  <si>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</si>
  <si>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</si>
  <si>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</si>
  <si>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</si>
  <si>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</si>
  <si>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</si>
  <si>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</si>
  <si>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</si>
  <si>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</si>
  <si>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</si>
  <si>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</si>
  <si>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</si>
  <si>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</si>
  <si>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</si>
  <si>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</si>
  <si>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</si>
  <si>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</si>
  <si>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</si>
  <si>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</si>
  <si>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</si>
  <si>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</si>
  <si>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</si>
  <si>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</si>
  <si>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</si>
  <si>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</si>
  <si>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</si>
  <si>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项目</t>
  </si>
  <si>
    <t>2021年预算数</t>
  </si>
  <si>
    <t>本年预算比上年增减情况</t>
  </si>
  <si>
    <t>增减额</t>
  </si>
  <si>
    <t>增减幅度</t>
  </si>
  <si>
    <t>—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</si>
  <si>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</si>
  <si>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</si>
  <si>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</si>
  <si>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</si>
  <si>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</si>
  <si>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　　（一）按照党中央、国务院有关文件及部门预算管理有关规定，“三公”经费包括因公出国（境）费、公务用车购置及运行费和公务接待费。1.因公出国（境）费，指单位工作人员公务出国（境）的住宿费、旅费、伙食补助费、杂费、培训费等支出。2.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3.公务接待费，指单位按规定开支的各类公务接待（含外宾接待）支出。
　  （二）“三公”经费增减变化原因说明。1.因公出国（境）费：我部门2022年因公出国（境）费预算为0.00万元，与上年一致，无增减变动，共计安排因公出国（境）团组0个，因公出国（境）0人次。我部门2022年因公出国（境）费预算与上年一致，无增减变动。2.公务接待费：我部门2022年公务接待费预算为0.00万元，与上年一致，无增减变动，国内公务接待批次为0次，共计接待0人次。我部门2022年公务接待费预算与上年一致，无增减变动。3.公务用车购置及运行维护费：我部门2022年公务用车购置及运行维护费为0.00万元，与上年一致，无增减变动。其中：公务用车购置费0.00万元，与上年一致，无增减变动；公务用车运行维护费0.00万元，与上年一致，无增减变动。共计购置公务用车0辆，年末公务用车保有量为2辆。我部门2022年公务用车购置及运行维护费预算与上年一致，无增减变动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</si>
  <si>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</si>
  <si>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</si>
  <si>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</si>
  <si>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</si>
  <si>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</si>
  <si>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</si>
  <si>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</si>
  <si>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</si>
  <si>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</si>
  <si>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</si>
  <si>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</si>
  <si>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</si>
  <si>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</si>
  <si>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</si>
  <si>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</si>
  <si>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</si>
  <si>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</si>
  <si>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</si>
  <si>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</si>
  <si>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</si>
  <si>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</si>
  <si>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</si>
  <si>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</si>
  <si>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</si>
  <si>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</si>
  <si>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</si>
  <si>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532932210000000264896</t>
  </si>
  <si>
    <t>行政人员支出工资</t>
  </si>
  <si>
    <t>疾病预防控制机构</t>
  </si>
  <si>
    <t>30103</t>
  </si>
  <si>
    <t>532932210000000264897</t>
  </si>
  <si>
    <t>事业人员支出工资</t>
  </si>
  <si>
    <t>30101</t>
  </si>
  <si>
    <t>30102</t>
  </si>
  <si>
    <t>30107</t>
  </si>
  <si>
    <t>532932210000000264900</t>
  </si>
  <si>
    <t>30108</t>
  </si>
  <si>
    <t>30110</t>
  </si>
  <si>
    <t>30111</t>
  </si>
  <si>
    <t>30112</t>
  </si>
  <si>
    <t>30307</t>
  </si>
  <si>
    <t>532932210000000264901</t>
  </si>
  <si>
    <t>30113</t>
  </si>
  <si>
    <t>532932210000000264902</t>
  </si>
  <si>
    <t>事业单位离退休</t>
  </si>
  <si>
    <t>30399</t>
  </si>
  <si>
    <t>30305</t>
  </si>
  <si>
    <t>532932210000000264908</t>
  </si>
  <si>
    <t>30228</t>
  </si>
  <si>
    <t>532932210000000265213</t>
  </si>
  <si>
    <t>其他公用支出</t>
  </si>
  <si>
    <t>30201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</si>
  <si>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</si>
  <si>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</si>
  <si>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</si>
  <si>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</si>
  <si>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</si>
  <si>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</si>
  <si>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</si>
  <si>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</si>
  <si>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重大发展改革项目</t>
  </si>
  <si>
    <t>532932210000000262548</t>
  </si>
  <si>
    <t>健康扶贫拴心留人专项经费</t>
  </si>
  <si>
    <t>其他卫生健康管理事务支出</t>
  </si>
  <si>
    <t>532932210000000262556</t>
  </si>
  <si>
    <t>爱国卫生专项行动以奖代补经费</t>
  </si>
  <si>
    <t>其他卫生健康支出</t>
  </si>
  <si>
    <t>部门整体支出绩效目标申报表</t>
  </si>
  <si>
    <t>一、部门目标</t>
  </si>
  <si>
    <t>内容</t>
  </si>
  <si>
    <t>说明</t>
  </si>
  <si>
    <t>部门总体目标</t>
  </si>
  <si>
    <t>部门职责</t>
  </si>
  <si>
    <t>　　（一）负责全县血吸虫病防治工作、血吸虫病防治规划。
　　（二）负责人群查病、人群治病、疫情监测、防治技术指导和综合协调工作。</t>
  </si>
  <si>
    <t>总体绩效目标
（2022-2023年期间）</t>
  </si>
  <si>
    <t>　　（一）开展血吸虫病健康教育宣传。利用查病、治病时机，到疫区所在学校开展血吸虫病健康教育活动，在疫区村设立警示牌，书写宣传标语、开展血吸虫病防治咨询活动。通过开展健康教育活动，提高人民群众的防治意识，从而增强疫区群众参与防治工作的主动性和积极性。
　　（二）开展业务培训。根据《鹤庆县血吸虫病防治项目工作实施方案》及《血吸虫病消除工作规范》的相关要求，全面完成好上级下达的任务指标。对全县疫区乡（镇）血防专干进行血防工作职责、血吸虫病流行病学、查螺、传染病防治相关条例以及对杀螺药物的正确使用进行培训，进一步健全组织保障、队伍保障、宣传保障，做好血吸虫病防治工作。
　　（三）开展查病、治病工作。在53个行政村开展免疫学查病，对免疫学阳性者全部进行病原学检查及单纯粪检。
　　（四）开展查螺、灭螺工作。每年7—10月在53个血吸虫病流行行政村开展查螺、灭螺工作，捕获的活螺全部进行解剖，对查出的有螺地带进行全面灭螺。
　　（五）开展省级风险监测工作及流行因素监测工作。</t>
  </si>
  <si>
    <t>部门年度目标</t>
  </si>
  <si>
    <t>2022年绩效目标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</si>
  <si>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</si>
  <si>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</si>
  <si>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</si>
  <si>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</si>
  <si>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</si>
  <si>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</si>
  <si>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</si>
  <si>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</si>
  <si>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血吸虫病防治</t>
  </si>
  <si>
    <t>健康扶贫拴心留人专项资金</t>
  </si>
  <si>
    <t>健康扶贫拴心留人政策专项经费</t>
  </si>
  <si>
    <t>爱国卫生专项行动经费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</si>
  <si>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</si>
  <si>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</si>
  <si>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</si>
  <si>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</si>
  <si>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</si>
  <si>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</si>
  <si>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</si>
  <si>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</si>
  <si>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</si>
  <si>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</si>
  <si>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</si>
  <si>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</si>
  <si>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</si>
  <si>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</si>
  <si>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健康扶贫拴心留人政策县级配套专项资金</t>
  </si>
  <si>
    <t>=</t>
  </si>
  <si>
    <t>个</t>
  </si>
  <si>
    <t>定量指标</t>
  </si>
  <si>
    <t>超预算0.5分，扣完为止</t>
  </si>
  <si>
    <t>经费控制在财政补助范围内。</t>
  </si>
  <si>
    <t>爱国卫生运动专项资金</t>
  </si>
  <si>
    <t>质量指标</t>
  </si>
  <si>
    <t>重点支出安排率</t>
  </si>
  <si>
    <t>&gt;</t>
  </si>
  <si>
    <t>%</t>
  </si>
  <si>
    <t>不达标扣0.5分</t>
  </si>
  <si>
    <t>预算完成率</t>
  </si>
  <si>
    <t>预算调整率</t>
  </si>
  <si>
    <t>支付进度率</t>
  </si>
  <si>
    <t>结转结余率</t>
  </si>
  <si>
    <t>&lt;</t>
  </si>
  <si>
    <t>结转结余变动率</t>
  </si>
  <si>
    <t>时效指标</t>
  </si>
  <si>
    <t>完成重点项目时效</t>
  </si>
  <si>
    <t>2022年12月31日</t>
  </si>
  <si>
    <r>
      <rPr>
        <sz val="11"/>
        <color indexed="8"/>
        <rFont val="宋体"/>
        <family val="0"/>
      </rPr>
      <t>年</t>
    </r>
    <r>
      <rPr>
        <sz val="11"/>
        <color indexed="8"/>
        <rFont val="Arial"/>
        <family val="2"/>
      </rPr>
      <t>∙</t>
    </r>
    <r>
      <rPr>
        <sz val="11"/>
        <color indexed="8"/>
        <rFont val="宋体"/>
        <family val="0"/>
      </rPr>
      <t>月</t>
    </r>
    <r>
      <rPr>
        <sz val="11"/>
        <color indexed="8"/>
        <rFont val="Arial"/>
        <family val="2"/>
      </rPr>
      <t>∙</t>
    </r>
    <r>
      <rPr>
        <sz val="11"/>
        <color indexed="8"/>
        <rFont val="宋体"/>
        <family val="0"/>
      </rPr>
      <t>日</t>
    </r>
  </si>
  <si>
    <t>定性指标</t>
  </si>
  <si>
    <t>完成及时率</t>
  </si>
  <si>
    <t>成本指标</t>
  </si>
  <si>
    <t>&lt;=</t>
  </si>
  <si>
    <t>万元</t>
  </si>
  <si>
    <t>年度预算-财政拨款结转结余</t>
  </si>
  <si>
    <t>效益指标</t>
  </si>
  <si>
    <t>社会效益指标</t>
  </si>
  <si>
    <t>生态效益指标</t>
  </si>
  <si>
    <t>部门开展公共服务、发挥职能所带来的生态效益</t>
  </si>
  <si>
    <t>长期</t>
  </si>
  <si>
    <t>年</t>
  </si>
  <si>
    <t>满意度指标</t>
  </si>
  <si>
    <t>服务对象满意度指标</t>
  </si>
  <si>
    <t>社会公众或服务对象对部门开展公共服务、发挥职能的满意度</t>
  </si>
  <si>
    <t>&gt;=</t>
  </si>
  <si>
    <t>项目支出绩效目标表（本级下达）</t>
  </si>
  <si>
    <t>单位名称、项目名称</t>
  </si>
  <si>
    <t>项目年度绩效目标</t>
  </si>
  <si>
    <t>鹤庆县血吸虫病防治站
 爱国卫生专项行动以奖代补经费</t>
  </si>
  <si>
    <t>开展爱国卫生专项行动，达到国家卫生县城标准。</t>
  </si>
  <si>
    <t>县内公测达标数量</t>
  </si>
  <si>
    <t>达标数量</t>
  </si>
  <si>
    <t>新建改造洗手设施</t>
  </si>
  <si>
    <t>任何地方、任何角落都看不见暴露垃圾，厕所干干净净，处处有洗手设施</t>
  </si>
  <si>
    <t>完善设施</t>
  </si>
  <si>
    <t>看不见暴露垃圾，厕所干净，有洗手设施</t>
  </si>
  <si>
    <t>公共场所定期消毒，群众卫生习惯和健康素养水平普遍提高</t>
  </si>
  <si>
    <t xml:space="preserve">普遍提高 </t>
  </si>
  <si>
    <t>服务对象满意度</t>
  </si>
  <si>
    <t>鹤庆县血吸虫病防治站
健康扶贫栓心留人专项经费</t>
  </si>
  <si>
    <t>落实服务基层奖励政策，完善栓心留人政策，推动优秀人才向基层流动，确保基层医疗卫生单位留得住人才。项目实施后，进一步提升了高级职称专业技术人员的工作积极性，基层栓心留人效果显现，申请调动人员明显减少。</t>
  </si>
  <si>
    <t>县级高职人数（包含医学类和非医学类）</t>
  </si>
  <si>
    <t>人</t>
  </si>
  <si>
    <t>推动优秀人才向基层流动，确保基层医疗卫生单位留得住人才</t>
  </si>
  <si>
    <t>显著提高</t>
  </si>
  <si>
    <t>落实服务基层奖励政策，完善拴心留人政策</t>
  </si>
  <si>
    <t>落实服务基层奖励政策，完善栓心留人政策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</si>
  <si>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</si>
  <si>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</si>
  <si>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</si>
  <si>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</si>
  <si>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</si>
  <si>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</si>
  <si>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</si>
  <si>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</si>
  <si>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</si>
  <si>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</si>
  <si>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</si>
  <si>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</si>
  <si>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</si>
  <si>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</si>
  <si>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</si>
  <si>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</si>
  <si>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</si>
  <si>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</si>
  <si>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</si>
  <si>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</si>
  <si>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</si>
  <si>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</si>
  <si>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县对下转移支付预算表</t>
  </si>
  <si>
    <t>单位名称（项目）</t>
  </si>
  <si>
    <t>地区</t>
  </si>
  <si>
    <t>政府性基金</t>
  </si>
  <si>
    <t>云鹤镇</t>
  </si>
  <si>
    <t>辛屯镇</t>
  </si>
  <si>
    <t>草海镇</t>
  </si>
  <si>
    <t>金墩乡</t>
  </si>
  <si>
    <t>松桂镇</t>
  </si>
  <si>
    <t>西邑镇</t>
  </si>
  <si>
    <t>六合乡</t>
  </si>
  <si>
    <t>龙开口镇</t>
  </si>
  <si>
    <t>黄坪镇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</si>
  <si>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</si>
  <si>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</si>
  <si>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</si>
  <si>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</si>
  <si>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</si>
  <si>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</si>
  <si>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</si>
  <si>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</si>
  <si>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</si>
  <si>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2022年预算重点领域财政项目文本公开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</si>
  <si>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</si>
  <si>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</si>
  <si>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</si>
  <si>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</si>
  <si>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</si>
  <si>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</si>
  <si>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</si>
  <si>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</si>
  <si>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财政专户管理资金支出情况</t>
  </si>
  <si>
    <t xml:space="preserve">    无
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</si>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</sst>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#,##0.00_);[Red]\-#,##0.00\ "/>
  </numFmts>
  <fonts count="95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b/>
      <sz val="10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20"/>
      <name val="方正小标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2"/>
      <name val="微软雅黑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SimSun"/>
      <family val="0"/>
    </font>
    <font>
      <b/>
      <sz val="20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FF"/>
      <name val="微软雅黑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0"/>
    </font>
    <font>
      <sz val="11"/>
      <color rgb="FF000000"/>
      <name val="SimSun"/>
      <family val="0"/>
    </font>
    <font>
      <b/>
      <sz val="11"/>
      <color rgb="FF000000"/>
      <name val="宋体"/>
      <family val="0"/>
    </font>
    <font>
      <b/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8" applyNumberFormat="0" applyAlignment="0" applyProtection="0"/>
    <xf numFmtId="0" fontId="74" fillId="25" borderId="5" applyNumberFormat="0" applyAlignment="0" applyProtection="0"/>
    <xf numFmtId="0" fontId="75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0" fillId="32" borderId="9" applyNumberFormat="0" applyFont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6" fillId="0" borderId="0" xfId="52" applyFont="1" applyFill="1" applyBorder="1" applyAlignment="1" applyProtection="1">
      <alignment horizontal="center" vertical="center"/>
      <protection locked="0"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5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10" xfId="33" applyFont="1" applyFill="1" applyBorder="1" applyAlignment="1" applyProtection="1">
      <alignment vertical="center"/>
      <protection locked="0"/>
    </xf>
    <xf numFmtId="0" fontId="9" fillId="0" borderId="0" xfId="50" applyFill="1" applyAlignment="1">
      <alignment vertical="center"/>
      <protection/>
    </xf>
    <xf numFmtId="0" fontId="10" fillId="0" borderId="0" xfId="50" applyNumberFormat="1" applyFont="1" applyFill="1" applyBorder="1" applyAlignment="1" applyProtection="1">
      <alignment horizontal="right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top"/>
      <protection locked="0"/>
    </xf>
    <xf numFmtId="0" fontId="77" fillId="0" borderId="11" xfId="33" applyFont="1" applyFill="1" applyBorder="1" applyAlignment="1" applyProtection="1">
      <alignment horizontal="center" vertical="center" wrapText="1"/>
      <protection/>
    </xf>
    <xf numFmtId="0" fontId="77" fillId="0" borderId="11" xfId="33" applyFont="1" applyFill="1" applyBorder="1" applyAlignment="1" applyProtection="1">
      <alignment horizontal="center" vertical="center"/>
      <protection locked="0"/>
    </xf>
    <xf numFmtId="0" fontId="78" fillId="0" borderId="11" xfId="33" applyFont="1" applyFill="1" applyBorder="1" applyAlignment="1" applyProtection="1">
      <alignment horizontal="center" vertical="center" wrapText="1"/>
      <protection/>
    </xf>
    <xf numFmtId="0" fontId="78" fillId="0" borderId="11" xfId="33" applyFont="1" applyFill="1" applyBorder="1" applyAlignment="1" applyProtection="1">
      <alignment horizontal="center" vertical="center"/>
      <protection locked="0"/>
    </xf>
    <xf numFmtId="0" fontId="78" fillId="0" borderId="11" xfId="33" applyFont="1" applyFill="1" applyBorder="1" applyAlignment="1" applyProtection="1">
      <alignment horizontal="left" vertical="center" wrapText="1"/>
      <protection locked="0"/>
    </xf>
    <xf numFmtId="0" fontId="78" fillId="0" borderId="11" xfId="33" applyFont="1" applyFill="1" applyBorder="1" applyAlignment="1" applyProtection="1">
      <alignment horizontal="left" vertical="center" wrapText="1"/>
      <protection/>
    </xf>
    <xf numFmtId="0" fontId="78" fillId="0" borderId="0" xfId="33" applyFont="1" applyFill="1" applyBorder="1" applyAlignment="1" applyProtection="1">
      <alignment horizontal="right" vertical="center"/>
      <protection locked="0"/>
    </xf>
    <xf numFmtId="0" fontId="9" fillId="0" borderId="0" xfId="33" applyFont="1" applyFill="1" applyBorder="1" applyAlignment="1" applyProtection="1">
      <alignment/>
      <protection locked="0"/>
    </xf>
    <xf numFmtId="0" fontId="1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9" fillId="0" borderId="0" xfId="33" applyFont="1" applyFill="1" applyBorder="1" applyAlignment="1" applyProtection="1">
      <alignment/>
      <protection/>
    </xf>
    <xf numFmtId="0" fontId="77" fillId="0" borderId="12" xfId="33" applyFont="1" applyFill="1" applyBorder="1" applyAlignment="1" applyProtection="1">
      <alignment horizontal="center" vertical="center"/>
      <protection/>
    </xf>
    <xf numFmtId="0" fontId="77" fillId="0" borderId="13" xfId="33" applyFont="1" applyFill="1" applyBorder="1" applyAlignment="1" applyProtection="1">
      <alignment horizontal="center" vertical="center"/>
      <protection/>
    </xf>
    <xf numFmtId="0" fontId="77" fillId="0" borderId="10" xfId="33" applyFont="1" applyFill="1" applyBorder="1" applyAlignment="1" applyProtection="1">
      <alignment horizontal="center" vertical="center"/>
      <protection/>
    </xf>
    <xf numFmtId="0" fontId="77" fillId="0" borderId="14" xfId="33" applyFont="1" applyFill="1" applyBorder="1" applyAlignment="1" applyProtection="1">
      <alignment horizontal="center" vertical="center"/>
      <protection/>
    </xf>
    <xf numFmtId="0" fontId="77" fillId="0" borderId="15" xfId="33" applyFont="1" applyFill="1" applyBorder="1" applyAlignment="1" applyProtection="1">
      <alignment horizontal="center" vertical="center"/>
      <protection/>
    </xf>
    <xf numFmtId="0" fontId="77" fillId="0" borderId="12" xfId="33" applyFont="1" applyFill="1" applyBorder="1" applyAlignment="1" applyProtection="1">
      <alignment horizontal="center" vertical="center" wrapText="1"/>
      <protection/>
    </xf>
    <xf numFmtId="0" fontId="77" fillId="0" borderId="16" xfId="33" applyFont="1" applyFill="1" applyBorder="1" applyAlignment="1" applyProtection="1">
      <alignment horizontal="center" vertical="center" wrapText="1"/>
      <protection/>
    </xf>
    <xf numFmtId="0" fontId="77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" fillId="0" borderId="17" xfId="33" applyFont="1" applyFill="1" applyBorder="1" applyAlignment="1" applyProtection="1">
      <alignment horizontal="center" vertical="center"/>
      <protection/>
    </xf>
    <xf numFmtId="0" fontId="12" fillId="0" borderId="13" xfId="33" applyFont="1" applyFill="1" applyBorder="1" applyAlignment="1" applyProtection="1">
      <alignment horizontal="center" vertical="center"/>
      <protection locked="0"/>
    </xf>
    <xf numFmtId="0" fontId="78" fillId="0" borderId="11" xfId="33" applyFont="1" applyFill="1" applyBorder="1" applyAlignment="1" applyProtection="1">
      <alignment vertical="center" wrapText="1"/>
      <protection/>
    </xf>
    <xf numFmtId="0" fontId="78" fillId="0" borderId="11" xfId="33" applyFont="1" applyFill="1" applyBorder="1" applyAlignment="1" applyProtection="1">
      <alignment horizontal="right" vertical="center"/>
      <protection locked="0"/>
    </xf>
    <xf numFmtId="0" fontId="12" fillId="0" borderId="13" xfId="33" applyFont="1" applyFill="1" applyBorder="1" applyAlignment="1" applyProtection="1">
      <alignment horizontal="right" vertical="center"/>
      <protection locked="0"/>
    </xf>
    <xf numFmtId="0" fontId="77" fillId="0" borderId="17" xfId="33" applyFont="1" applyFill="1" applyBorder="1" applyAlignment="1" applyProtection="1">
      <alignment horizontal="center" vertical="center"/>
      <protection/>
    </xf>
    <xf numFmtId="0" fontId="1" fillId="0" borderId="18" xfId="33" applyFont="1" applyFill="1" applyBorder="1" applyAlignment="1" applyProtection="1">
      <alignment horizontal="center" vertical="center"/>
      <protection/>
    </xf>
    <xf numFmtId="0" fontId="78" fillId="0" borderId="14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vertical="center" shrinkToFit="1"/>
      <protection locked="0"/>
    </xf>
    <xf numFmtId="0" fontId="57" fillId="0" borderId="0" xfId="0" applyFont="1" applyFill="1" applyBorder="1" applyAlignment="1">
      <alignment vertical="center"/>
    </xf>
    <xf numFmtId="0" fontId="12" fillId="0" borderId="0" xfId="33" applyFont="1" applyFill="1" applyBorder="1" applyAlignment="1" applyProtection="1">
      <alignment vertical="center"/>
      <protection locked="0"/>
    </xf>
    <xf numFmtId="0" fontId="79" fillId="0" borderId="0" xfId="33" applyFont="1" applyFill="1" applyBorder="1" applyAlignment="1" applyProtection="1">
      <alignment vertical="center"/>
      <protection/>
    </xf>
    <xf numFmtId="0" fontId="79" fillId="0" borderId="0" xfId="33" applyFont="1" applyFill="1" applyBorder="1" applyAlignment="1" applyProtection="1">
      <alignment vertical="center" wrapText="1"/>
      <protection/>
    </xf>
    <xf numFmtId="0" fontId="77" fillId="0" borderId="10" xfId="33" applyFont="1" applyFill="1" applyBorder="1" applyAlignment="1" applyProtection="1">
      <alignment horizontal="center" vertical="center" wrapText="1"/>
      <protection/>
    </xf>
    <xf numFmtId="0" fontId="78" fillId="0" borderId="10" xfId="33" applyFont="1" applyFill="1" applyBorder="1" applyAlignment="1" applyProtection="1">
      <alignment horizontal="right" vertical="center"/>
      <protection locked="0"/>
    </xf>
    <xf numFmtId="0" fontId="78" fillId="0" borderId="10" xfId="33" applyFont="1" applyFill="1" applyBorder="1" applyAlignment="1" applyProtection="1">
      <alignment horizontal="left" vertical="center"/>
      <protection locked="0"/>
    </xf>
    <xf numFmtId="0" fontId="78" fillId="0" borderId="10" xfId="33" applyFont="1" applyFill="1" applyBorder="1" applyAlignment="1" applyProtection="1">
      <alignment horizontal="center" vertical="center"/>
      <protection locked="0"/>
    </xf>
    <xf numFmtId="0" fontId="78" fillId="0" borderId="10" xfId="33" applyFont="1" applyFill="1" applyBorder="1" applyAlignment="1" applyProtection="1">
      <alignment horizontal="right" vertical="center"/>
      <protection/>
    </xf>
    <xf numFmtId="0" fontId="78" fillId="0" borderId="10" xfId="33" applyFont="1" applyFill="1" applyBorder="1" applyAlignment="1" applyProtection="1">
      <alignment horizontal="left" vertical="center" wrapText="1"/>
      <protection/>
    </xf>
    <xf numFmtId="0" fontId="78" fillId="0" borderId="10" xfId="33" applyFont="1" applyFill="1" applyBorder="1" applyAlignment="1" applyProtection="1">
      <alignment vertical="center"/>
      <protection locked="0"/>
    </xf>
    <xf numFmtId="0" fontId="9" fillId="0" borderId="1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center" wrapText="1"/>
      <protection locked="0"/>
    </xf>
    <xf numFmtId="0" fontId="9" fillId="0" borderId="0" xfId="33" applyFont="1" applyFill="1" applyBorder="1" applyAlignment="1" applyProtection="1">
      <alignment vertical="center" wrapText="1"/>
      <protection/>
    </xf>
    <xf numFmtId="0" fontId="77" fillId="0" borderId="0" xfId="33" applyFont="1" applyFill="1" applyBorder="1" applyAlignment="1" applyProtection="1">
      <alignment vertical="center" shrinkToFit="1"/>
      <protection/>
    </xf>
    <xf numFmtId="0" fontId="9" fillId="0" borderId="0" xfId="33" applyFont="1" applyFill="1" applyBorder="1" applyAlignment="1" applyProtection="1">
      <alignment vertical="center" shrinkToFit="1"/>
      <protection/>
    </xf>
    <xf numFmtId="0" fontId="77" fillId="0" borderId="10" xfId="33" applyFont="1" applyFill="1" applyBorder="1" applyAlignment="1" applyProtection="1">
      <alignment horizontal="center" vertical="center" wrapText="1"/>
      <protection locked="0"/>
    </xf>
    <xf numFmtId="0" fontId="12" fillId="0" borderId="10" xfId="33" applyFont="1" applyFill="1" applyBorder="1" applyAlignment="1" applyProtection="1">
      <alignment vertical="center"/>
      <protection locked="0"/>
    </xf>
    <xf numFmtId="0" fontId="78" fillId="0" borderId="0" xfId="33" applyFont="1" applyFill="1" applyBorder="1" applyAlignment="1" applyProtection="1">
      <alignment horizontal="right" vertical="center" wrapText="1"/>
      <protection locked="0"/>
    </xf>
    <xf numFmtId="0" fontId="78" fillId="0" borderId="0" xfId="33" applyFont="1" applyFill="1" applyBorder="1" applyAlignment="1" applyProtection="1">
      <alignment horizontal="right" vertical="center" wrapText="1"/>
      <protection/>
    </xf>
    <xf numFmtId="0" fontId="78" fillId="0" borderId="0" xfId="33" applyFont="1" applyFill="1" applyBorder="1" applyAlignment="1" applyProtection="1">
      <alignment horizontal="right" vertical="center" shrinkToFit="1"/>
      <protection locked="0"/>
    </xf>
    <xf numFmtId="0" fontId="78" fillId="0" borderId="0" xfId="33" applyFont="1" applyFill="1" applyBorder="1" applyAlignment="1" applyProtection="1">
      <alignment horizontal="right" vertical="center" shrinkToFit="1"/>
      <protection/>
    </xf>
    <xf numFmtId="0" fontId="77" fillId="0" borderId="0" xfId="33" applyFont="1" applyFill="1" applyBorder="1" applyAlignment="1" applyProtection="1">
      <alignment vertical="center"/>
      <protection/>
    </xf>
    <xf numFmtId="0" fontId="77" fillId="0" borderId="19" xfId="33" applyFont="1" applyFill="1" applyBorder="1" applyAlignment="1" applyProtection="1">
      <alignment horizontal="center" vertical="center" wrapText="1"/>
      <protection/>
    </xf>
    <xf numFmtId="0" fontId="77" fillId="0" borderId="19" xfId="33" applyFont="1" applyFill="1" applyBorder="1" applyAlignment="1" applyProtection="1">
      <alignment horizontal="center" vertical="center"/>
      <protection/>
    </xf>
    <xf numFmtId="0" fontId="78" fillId="0" borderId="14" xfId="33" applyFont="1" applyFill="1" applyBorder="1" applyAlignment="1" applyProtection="1">
      <alignment horizontal="center" vertical="center" wrapText="1"/>
      <protection/>
    </xf>
    <xf numFmtId="0" fontId="78" fillId="0" borderId="19" xfId="33" applyFont="1" applyFill="1" applyBorder="1" applyAlignment="1" applyProtection="1">
      <alignment horizontal="center" vertical="center" wrapText="1"/>
      <protection/>
    </xf>
    <xf numFmtId="0" fontId="78" fillId="0" borderId="19" xfId="33" applyFont="1" applyFill="1" applyBorder="1" applyAlignment="1" applyProtection="1">
      <alignment horizontal="center" vertical="center"/>
      <protection/>
    </xf>
    <xf numFmtId="0" fontId="78" fillId="0" borderId="19" xfId="33" applyFont="1" applyFill="1" applyBorder="1" applyAlignment="1" applyProtection="1">
      <alignment horizontal="center" vertical="center"/>
      <protection locked="0"/>
    </xf>
    <xf numFmtId="0" fontId="78" fillId="0" borderId="14" xfId="33" applyFont="1" applyFill="1" applyBorder="1" applyAlignment="1" applyProtection="1">
      <alignment horizontal="left" vertical="center" wrapText="1"/>
      <protection/>
    </xf>
    <xf numFmtId="0" fontId="78" fillId="0" borderId="19" xfId="33" applyFont="1" applyFill="1" applyBorder="1" applyAlignment="1" applyProtection="1">
      <alignment horizontal="left" vertical="center" wrapText="1"/>
      <protection/>
    </xf>
    <xf numFmtId="0" fontId="78" fillId="0" borderId="19" xfId="33" applyFont="1" applyFill="1" applyBorder="1" applyAlignment="1" applyProtection="1">
      <alignment horizontal="right" vertical="center"/>
      <protection/>
    </xf>
    <xf numFmtId="0" fontId="78" fillId="0" borderId="19" xfId="33" applyFont="1" applyFill="1" applyBorder="1" applyAlignment="1" applyProtection="1">
      <alignment horizontal="right" vertical="center"/>
      <protection locked="0"/>
    </xf>
    <xf numFmtId="0" fontId="77" fillId="0" borderId="19" xfId="33" applyFont="1" applyFill="1" applyBorder="1" applyAlignment="1" applyProtection="1">
      <alignment horizontal="center" vertical="center" wrapText="1"/>
      <protection locked="0"/>
    </xf>
    <xf numFmtId="0" fontId="78" fillId="0" borderId="0" xfId="33" applyFont="1" applyFill="1" applyBorder="1" applyAlignment="1" applyProtection="1">
      <alignment horizontal="right" vertical="center"/>
      <protection/>
    </xf>
    <xf numFmtId="49" fontId="9" fillId="0" borderId="0" xfId="33" applyNumberFormat="1" applyFont="1" applyFill="1" applyBorder="1" applyAlignment="1" applyProtection="1">
      <alignment/>
      <protection/>
    </xf>
    <xf numFmtId="49" fontId="80" fillId="0" borderId="0" xfId="33" applyNumberFormat="1" applyFont="1" applyFill="1" applyBorder="1" applyAlignment="1" applyProtection="1">
      <alignment/>
      <protection/>
    </xf>
    <xf numFmtId="0" fontId="80" fillId="0" borderId="0" xfId="33" applyFont="1" applyFill="1" applyBorder="1" applyAlignment="1" applyProtection="1">
      <alignment horizontal="right"/>
      <protection/>
    </xf>
    <xf numFmtId="0" fontId="79" fillId="0" borderId="0" xfId="33" applyFont="1" applyFill="1" applyBorder="1" applyAlignment="1" applyProtection="1">
      <alignment horizontal="right"/>
      <protection/>
    </xf>
    <xf numFmtId="49" fontId="77" fillId="0" borderId="11" xfId="33" applyNumberFormat="1" applyFont="1" applyFill="1" applyBorder="1" applyAlignment="1" applyProtection="1">
      <alignment horizontal="center" vertical="center"/>
      <protection/>
    </xf>
    <xf numFmtId="180" fontId="78" fillId="0" borderId="11" xfId="33" applyNumberFormat="1" applyFont="1" applyFill="1" applyBorder="1" applyAlignment="1" applyProtection="1">
      <alignment horizontal="center" vertical="center"/>
      <protection/>
    </xf>
    <xf numFmtId="180" fontId="78" fillId="0" borderId="11" xfId="33" applyNumberFormat="1" applyFont="1" applyFill="1" applyBorder="1" applyAlignment="1" applyProtection="1">
      <alignment horizontal="center" vertical="center" wrapText="1"/>
      <protection/>
    </xf>
    <xf numFmtId="180" fontId="78" fillId="0" borderId="11" xfId="33" applyNumberFormat="1" applyFont="1" applyFill="1" applyBorder="1" applyAlignment="1" applyProtection="1">
      <alignment horizontal="right" vertical="center"/>
      <protection/>
    </xf>
    <xf numFmtId="180" fontId="78" fillId="0" borderId="11" xfId="33" applyNumberFormat="1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vertical="top" wrapText="1"/>
      <protection locked="0"/>
    </xf>
    <xf numFmtId="0" fontId="77" fillId="0" borderId="11" xfId="33" applyFont="1" applyFill="1" applyBorder="1" applyAlignment="1" applyProtection="1">
      <alignment horizontal="center" vertical="center" wrapText="1"/>
      <protection locked="0"/>
    </xf>
    <xf numFmtId="0" fontId="78" fillId="0" borderId="12" xfId="33" applyFont="1" applyFill="1" applyBorder="1" applyAlignment="1" applyProtection="1">
      <alignment horizontal="left" vertical="center" wrapText="1"/>
      <protection/>
    </xf>
    <xf numFmtId="0" fontId="3" fillId="0" borderId="0" xfId="46" applyFont="1" applyFill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81" fillId="0" borderId="11" xfId="33" applyNumberFormat="1" applyFont="1" applyBorder="1" applyAlignment="1">
      <alignment horizontal="right" vertical="center"/>
      <protection locked="0"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/>
      <protection/>
    </xf>
    <xf numFmtId="49" fontId="8" fillId="0" borderId="10" xfId="46" applyNumberFormat="1" applyFont="1" applyBorder="1" applyAlignment="1" applyProtection="1">
      <alignment horizontal="center" vertical="center" wrapText="1"/>
      <protection locked="0"/>
    </xf>
    <xf numFmtId="49" fontId="8" fillId="0" borderId="10" xfId="46" applyNumberFormat="1" applyFont="1" applyBorder="1" applyAlignment="1" applyProtection="1">
      <alignment horizontal="left" vertical="center" wrapText="1"/>
      <protection locked="0"/>
    </xf>
    <xf numFmtId="49" fontId="8" fillId="0" borderId="10" xfId="46" applyNumberFormat="1" applyFont="1" applyBorder="1" applyAlignment="1" applyProtection="1">
      <alignment vertical="center" wrapText="1"/>
      <protection locked="0"/>
    </xf>
    <xf numFmtId="0" fontId="8" fillId="0" borderId="10" xfId="46" applyFont="1" applyBorder="1" applyAlignment="1" applyProtection="1">
      <alignment horizontal="left" vertical="center" wrapText="1"/>
      <protection locked="0"/>
    </xf>
    <xf numFmtId="0" fontId="8" fillId="0" borderId="10" xfId="46" applyFont="1" applyBorder="1" applyAlignment="1" applyProtection="1">
      <alignment horizontal="center" vertical="center" wrapText="1"/>
      <protection locked="0"/>
    </xf>
    <xf numFmtId="49" fontId="77" fillId="0" borderId="10" xfId="46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79" fillId="0" borderId="0" xfId="33" applyNumberFormat="1" applyFont="1" applyFill="1" applyBorder="1" applyAlignment="1" applyProtection="1">
      <alignment vertical="center"/>
      <protection/>
    </xf>
    <xf numFmtId="0" fontId="79" fillId="0" borderId="10" xfId="33" applyFont="1" applyFill="1" applyBorder="1" applyAlignment="1" applyProtection="1">
      <alignment horizontal="center" vertical="center"/>
      <protection/>
    </xf>
    <xf numFmtId="0" fontId="79" fillId="0" borderId="10" xfId="33" applyFont="1" applyFill="1" applyBorder="1" applyAlignment="1" applyProtection="1">
      <alignment horizontal="center" vertical="center" wrapText="1"/>
      <protection/>
    </xf>
    <xf numFmtId="0" fontId="82" fillId="0" borderId="10" xfId="33" applyFont="1" applyFill="1" applyBorder="1" applyAlignment="1" applyProtection="1">
      <alignment horizontal="center" vertical="center" wrapText="1"/>
      <protection/>
    </xf>
    <xf numFmtId="0" fontId="8" fillId="0" borderId="10" xfId="43" applyFont="1" applyFill="1" applyBorder="1" applyAlignment="1" applyProtection="1">
      <alignment horizontal="center" vertical="center" wrapText="1" readingOrder="1"/>
      <protection locked="0"/>
    </xf>
    <xf numFmtId="182" fontId="82" fillId="0" borderId="10" xfId="33" applyNumberFormat="1" applyFont="1" applyFill="1" applyBorder="1" applyAlignment="1" applyProtection="1">
      <alignment horizontal="right" vertical="center" shrinkToFit="1"/>
      <protection/>
    </xf>
    <xf numFmtId="182" fontId="21" fillId="0" borderId="11" xfId="33" applyNumberFormat="1" applyFont="1" applyFill="1" applyBorder="1" applyAlignment="1" applyProtection="1">
      <alignment horizontal="right" vertical="center" shrinkToFit="1"/>
      <protection locked="0"/>
    </xf>
    <xf numFmtId="0" fontId="79" fillId="0" borderId="0" xfId="33" applyFont="1" applyFill="1" applyBorder="1" applyAlignment="1" applyProtection="1">
      <alignment horizontal="right" vertical="center"/>
      <protection/>
    </xf>
    <xf numFmtId="49" fontId="9" fillId="0" borderId="0" xfId="33" applyNumberFormat="1" applyFont="1" applyFill="1" applyBorder="1" applyAlignment="1" applyProtection="1">
      <alignment vertical="center"/>
      <protection/>
    </xf>
    <xf numFmtId="49" fontId="77" fillId="0" borderId="10" xfId="33" applyNumberFormat="1" applyFont="1" applyFill="1" applyBorder="1" applyAlignment="1" applyProtection="1">
      <alignment horizontal="center" vertical="center"/>
      <protection/>
    </xf>
    <xf numFmtId="0" fontId="78" fillId="0" borderId="10" xfId="33" applyFont="1" applyFill="1" applyBorder="1" applyAlignment="1" applyProtection="1">
      <alignment horizontal="left" vertical="center" shrinkToFit="1"/>
      <protection/>
    </xf>
    <xf numFmtId="49" fontId="83" fillId="0" borderId="10" xfId="33" applyNumberFormat="1" applyFont="1" applyFill="1" applyBorder="1" applyAlignment="1" applyProtection="1">
      <alignment horizontal="center" vertical="center" shrinkToFit="1"/>
      <protection/>
    </xf>
    <xf numFmtId="0" fontId="83" fillId="0" borderId="10" xfId="33" applyFont="1" applyFill="1" applyBorder="1" applyAlignment="1" applyProtection="1">
      <alignment horizontal="center" vertical="center" shrinkToFit="1"/>
      <protection/>
    </xf>
    <xf numFmtId="40" fontId="83" fillId="0" borderId="10" xfId="33" applyNumberFormat="1" applyFont="1" applyFill="1" applyBorder="1" applyAlignment="1" applyProtection="1">
      <alignment horizontal="right" vertical="center" shrinkToFit="1"/>
      <protection/>
    </xf>
    <xf numFmtId="40" fontId="83" fillId="0" borderId="10" xfId="33" applyNumberFormat="1" applyFont="1" applyFill="1" applyBorder="1" applyAlignment="1" applyProtection="1">
      <alignment horizontal="right" vertical="center" shrinkToFit="1"/>
      <protection locked="0"/>
    </xf>
    <xf numFmtId="0" fontId="79" fillId="0" borderId="0" xfId="33" applyFont="1" applyFill="1" applyBorder="1" applyAlignment="1" applyProtection="1">
      <alignment horizontal="right" vertical="center" wrapText="1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9" fillId="0" borderId="0" xfId="33" applyFont="1" applyAlignment="1" applyProtection="1">
      <alignment horizontal="center" vertical="center" wrapText="1"/>
      <protection/>
    </xf>
    <xf numFmtId="0" fontId="9" fillId="0" borderId="0" xfId="33" applyFont="1" applyAlignment="1" applyProtection="1">
      <alignment vertical="center" wrapText="1"/>
      <protection/>
    </xf>
    <xf numFmtId="0" fontId="9" fillId="0" borderId="0" xfId="33" applyFont="1" applyAlignment="1" applyProtection="1">
      <alignment vertical="center"/>
      <protection/>
    </xf>
    <xf numFmtId="0" fontId="1" fillId="0" borderId="0" xfId="33" applyFont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8" fillId="0" borderId="10" xfId="51" applyFont="1" applyBorder="1" applyAlignment="1" applyProtection="1">
      <alignment horizontal="center" vertical="center" wrapText="1"/>
      <protection locked="0"/>
    </xf>
    <xf numFmtId="0" fontId="84" fillId="0" borderId="10" xfId="51" applyFont="1" applyBorder="1" applyAlignment="1" applyProtection="1">
      <alignment horizontal="center" vertical="center"/>
      <protection locked="0"/>
    </xf>
    <xf numFmtId="182" fontId="18" fillId="0" borderId="10" xfId="51" applyNumberFormat="1" applyFont="1" applyBorder="1" applyAlignment="1" applyProtection="1">
      <alignment horizontal="right" vertical="center"/>
      <protection locked="0"/>
    </xf>
    <xf numFmtId="182" fontId="85" fillId="0" borderId="10" xfId="51" applyNumberFormat="1" applyFont="1" applyBorder="1" applyAlignment="1" applyProtection="1">
      <alignment horizontal="center" vertical="center"/>
      <protection locked="0"/>
    </xf>
    <xf numFmtId="0" fontId="84" fillId="0" borderId="10" xfId="51" applyFont="1" applyBorder="1" applyAlignment="1" applyProtection="1">
      <alignment horizontal="left" vertical="center"/>
      <protection locked="0"/>
    </xf>
    <xf numFmtId="0" fontId="57" fillId="0" borderId="0" xfId="51" applyProtection="1">
      <alignment/>
      <protection/>
    </xf>
    <xf numFmtId="0" fontId="57" fillId="0" borderId="0" xfId="51" applyAlignment="1" applyProtection="1">
      <alignment vertical="center"/>
      <protection/>
    </xf>
    <xf numFmtId="0" fontId="57" fillId="0" borderId="0" xfId="51" applyAlignment="1" applyProtection="1">
      <alignment shrinkToFit="1"/>
      <protection locked="0"/>
    </xf>
    <xf numFmtId="0" fontId="57" fillId="0" borderId="0" xfId="51" applyProtection="1">
      <alignment/>
      <protection locked="0"/>
    </xf>
    <xf numFmtId="0" fontId="57" fillId="0" borderId="0" xfId="51" applyAlignment="1" applyProtection="1">
      <alignment horizontal="center"/>
      <protection locked="0"/>
    </xf>
    <xf numFmtId="0" fontId="9" fillId="0" borderId="0" xfId="51" applyFont="1" applyFill="1" applyBorder="1" applyAlignment="1" applyProtection="1">
      <alignment vertical="center"/>
      <protection/>
    </xf>
    <xf numFmtId="49" fontId="8" fillId="0" borderId="10" xfId="5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51" applyNumberFormat="1" applyFont="1" applyFill="1" applyBorder="1" applyAlignment="1" applyProtection="1">
      <alignment horizontal="center" vertical="center" shrinkToFit="1"/>
      <protection locked="0"/>
    </xf>
    <xf numFmtId="49" fontId="23" fillId="0" borderId="10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0" xfId="43" applyNumberFormat="1" applyFont="1" applyFill="1" applyBorder="1" applyAlignment="1" applyProtection="1">
      <alignment horizontal="center" vertical="center" shrinkToFit="1"/>
      <protection locked="0"/>
    </xf>
    <xf numFmtId="49" fontId="14" fillId="0" borderId="10" xfId="43" applyNumberFormat="1" applyFont="1" applyFill="1" applyBorder="1" applyAlignment="1" applyProtection="1">
      <alignment vertical="center" shrinkToFit="1"/>
      <protection locked="0"/>
    </xf>
    <xf numFmtId="182" fontId="24" fillId="0" borderId="10" xfId="51" applyNumberFormat="1" applyFont="1" applyFill="1" applyBorder="1" applyAlignment="1" applyProtection="1">
      <alignment vertical="center" shrinkToFit="1"/>
      <protection locked="0"/>
    </xf>
    <xf numFmtId="49" fontId="9" fillId="0" borderId="10" xfId="43" applyNumberFormat="1" applyFont="1" applyFill="1" applyBorder="1" applyAlignment="1" applyProtection="1">
      <alignment vertical="center" shrinkToFit="1"/>
      <protection locked="0"/>
    </xf>
    <xf numFmtId="0" fontId="57" fillId="0" borderId="0" xfId="51" applyAlignment="1" applyProtection="1">
      <alignment horizontal="center" vertical="center"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/>
    </xf>
    <xf numFmtId="49" fontId="9" fillId="0" borderId="0" xfId="51" applyNumberFormat="1" applyFont="1" applyFill="1" applyBorder="1" applyAlignment="1" applyProtection="1">
      <alignment vertical="center"/>
      <protection/>
    </xf>
    <xf numFmtId="49" fontId="24" fillId="0" borderId="10" xfId="51" applyNumberFormat="1" applyFont="1" applyFill="1" applyBorder="1" applyAlignment="1" applyProtection="1">
      <alignment vertical="center" shrinkToFit="1"/>
      <protection locked="0"/>
    </xf>
    <xf numFmtId="49" fontId="9" fillId="0" borderId="10" xfId="51" applyNumberFormat="1" applyFont="1" applyFill="1" applyBorder="1" applyAlignment="1" applyProtection="1">
      <alignment vertical="center" shrinkToFit="1"/>
      <protection locked="0"/>
    </xf>
    <xf numFmtId="182" fontId="23" fillId="0" borderId="10" xfId="51" applyNumberFormat="1" applyFont="1" applyFill="1" applyBorder="1" applyAlignment="1" applyProtection="1">
      <alignment vertical="center" shrinkToFit="1"/>
      <protection locked="0"/>
    </xf>
    <xf numFmtId="49" fontId="24" fillId="0" borderId="10" xfId="51" applyNumberFormat="1" applyFont="1" applyFill="1" applyBorder="1" applyAlignment="1" applyProtection="1">
      <alignment horizontal="center" vertical="center" shrinkToFit="1"/>
      <protection locked="0"/>
    </xf>
    <xf numFmtId="49" fontId="23" fillId="0" borderId="10" xfId="51" applyNumberFormat="1" applyFont="1" applyFill="1" applyBorder="1" applyAlignment="1" applyProtection="1">
      <alignment horizontal="center" vertical="center" shrinkToFit="1"/>
      <protection locked="0"/>
    </xf>
    <xf numFmtId="49" fontId="14" fillId="0" borderId="10" xfId="51" applyNumberFormat="1" applyFont="1" applyFill="1" applyBorder="1" applyAlignment="1" applyProtection="1">
      <alignment vertical="center" shrinkToFit="1"/>
      <protection locked="0"/>
    </xf>
    <xf numFmtId="0" fontId="83" fillId="0" borderId="11" xfId="33" applyFont="1" applyFill="1" applyBorder="1" applyAlignment="1" applyProtection="1">
      <alignment horizontal="left" vertical="center" wrapText="1"/>
      <protection/>
    </xf>
    <xf numFmtId="182" fontId="21" fillId="0" borderId="11" xfId="33" applyNumberFormat="1" applyFont="1" applyFill="1" applyBorder="1" applyAlignment="1" applyProtection="1">
      <alignment horizontal="right" vertical="center" wrapText="1"/>
      <protection/>
    </xf>
    <xf numFmtId="0" fontId="83" fillId="0" borderId="12" xfId="33" applyFont="1" applyFill="1" applyBorder="1" applyAlignment="1" applyProtection="1">
      <alignment horizontal="left" vertical="center" wrapText="1"/>
      <protection/>
    </xf>
    <xf numFmtId="182" fontId="21" fillId="0" borderId="12" xfId="33" applyNumberFormat="1" applyFont="1" applyFill="1" applyBorder="1" applyAlignment="1" applyProtection="1">
      <alignment horizontal="right" vertical="center" wrapText="1"/>
      <protection/>
    </xf>
    <xf numFmtId="0" fontId="83" fillId="0" borderId="10" xfId="33" applyFont="1" applyFill="1" applyBorder="1" applyAlignment="1" applyProtection="1">
      <alignment horizontal="left" vertical="center" wrapText="1"/>
      <protection/>
    </xf>
    <xf numFmtId="182" fontId="21" fillId="0" borderId="10" xfId="33" applyNumberFormat="1" applyFont="1" applyFill="1" applyBorder="1" applyAlignment="1" applyProtection="1">
      <alignment horizontal="right" vertical="center" wrapText="1"/>
      <protection/>
    </xf>
    <xf numFmtId="182" fontId="21" fillId="0" borderId="20" xfId="33" applyNumberFormat="1" applyFont="1" applyFill="1" applyBorder="1" applyAlignment="1" applyProtection="1">
      <alignment horizontal="right" vertical="center" wrapText="1"/>
      <protection/>
    </xf>
    <xf numFmtId="182" fontId="21" fillId="0" borderId="14" xfId="33" applyNumberFormat="1" applyFont="1" applyFill="1" applyBorder="1" applyAlignment="1" applyProtection="1">
      <alignment horizontal="right" vertical="center" wrapText="1"/>
      <protection locked="0"/>
    </xf>
    <xf numFmtId="182" fontId="21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86" fillId="0" borderId="0" xfId="33" applyFont="1" applyFill="1" applyBorder="1" applyAlignment="1" applyProtection="1">
      <alignment horizontal="center" vertical="center"/>
      <protection/>
    </xf>
    <xf numFmtId="0" fontId="78" fillId="0" borderId="10" xfId="33" applyFont="1" applyFill="1" applyBorder="1" applyAlignment="1" applyProtection="1">
      <alignment vertical="center"/>
      <protection/>
    </xf>
    <xf numFmtId="4" fontId="83" fillId="0" borderId="10" xfId="33" applyNumberFormat="1" applyFont="1" applyFill="1" applyBorder="1" applyAlignment="1" applyProtection="1">
      <alignment horizontal="right" vertical="center"/>
      <protection/>
    </xf>
    <xf numFmtId="4" fontId="83" fillId="0" borderId="10" xfId="33" applyNumberFormat="1" applyFont="1" applyFill="1" applyBorder="1" applyAlignment="1" applyProtection="1">
      <alignment horizontal="right" vertical="center"/>
      <protection locked="0"/>
    </xf>
    <xf numFmtId="0" fontId="78" fillId="0" borderId="10" xfId="33" applyFont="1" applyFill="1" applyBorder="1" applyAlignment="1" applyProtection="1">
      <alignment horizontal="left" vertical="center"/>
      <protection/>
    </xf>
    <xf numFmtId="0" fontId="87" fillId="0" borderId="10" xfId="33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4" fillId="0" borderId="10" xfId="33" applyFont="1" applyFill="1" applyBorder="1" applyAlignment="1" applyProtection="1">
      <alignment vertical="center"/>
      <protection/>
    </xf>
    <xf numFmtId="0" fontId="88" fillId="0" borderId="10" xfId="33" applyFont="1" applyFill="1" applyBorder="1" applyAlignment="1" applyProtection="1">
      <alignment horizontal="center" vertical="center"/>
      <protection/>
    </xf>
    <xf numFmtId="0" fontId="88" fillId="0" borderId="10" xfId="33" applyFont="1" applyFill="1" applyBorder="1" applyAlignment="1" applyProtection="1">
      <alignment horizontal="center" vertical="center"/>
      <protection locked="0"/>
    </xf>
    <xf numFmtId="4" fontId="87" fillId="0" borderId="10" xfId="33" applyNumberFormat="1" applyFont="1" applyFill="1" applyBorder="1" applyAlignment="1" applyProtection="1">
      <alignment horizontal="right" vertical="center"/>
      <protection/>
    </xf>
    <xf numFmtId="183" fontId="87" fillId="0" borderId="10" xfId="33" applyNumberFormat="1" applyFont="1" applyFill="1" applyBorder="1" applyAlignment="1" applyProtection="1">
      <alignment horizontal="right" vertical="center"/>
      <protection/>
    </xf>
    <xf numFmtId="182" fontId="83" fillId="0" borderId="13" xfId="33" applyNumberFormat="1" applyFont="1" applyFill="1" applyBorder="1" applyAlignment="1" applyProtection="1">
      <alignment horizontal="right" vertical="center"/>
      <protection/>
    </xf>
    <xf numFmtId="182" fontId="83" fillId="0" borderId="10" xfId="33" applyNumberFormat="1" applyFont="1" applyFill="1" applyBorder="1" applyAlignment="1" applyProtection="1">
      <alignment horizontal="right" vertical="center"/>
      <protection/>
    </xf>
    <xf numFmtId="0" fontId="79" fillId="0" borderId="0" xfId="33" applyFont="1" applyFill="1" applyBorder="1" applyAlignment="1" applyProtection="1">
      <alignment/>
      <protection/>
    </xf>
    <xf numFmtId="0" fontId="9" fillId="0" borderId="19" xfId="33" applyFont="1" applyFill="1" applyBorder="1" applyAlignment="1" applyProtection="1">
      <alignment horizontal="center" vertical="center" wrapText="1"/>
      <protection/>
    </xf>
    <xf numFmtId="0" fontId="79" fillId="0" borderId="13" xfId="33" applyFont="1" applyFill="1" applyBorder="1" applyAlignment="1" applyProtection="1">
      <alignment horizontal="center" vertical="center"/>
      <protection/>
    </xf>
    <xf numFmtId="0" fontId="79" fillId="0" borderId="11" xfId="33" applyFont="1" applyFill="1" applyBorder="1" applyAlignment="1" applyProtection="1">
      <alignment horizontal="center" vertical="center"/>
      <protection/>
    </xf>
    <xf numFmtId="182" fontId="83" fillId="0" borderId="11" xfId="33" applyNumberFormat="1" applyFont="1" applyFill="1" applyBorder="1" applyAlignment="1" applyProtection="1">
      <alignment horizontal="right" vertical="center"/>
      <protection/>
    </xf>
    <xf numFmtId="182" fontId="83" fillId="0" borderId="11" xfId="33" applyNumberFormat="1" applyFont="1" applyFill="1" applyBorder="1" applyAlignment="1" applyProtection="1">
      <alignment horizontal="right" vertical="center"/>
      <protection locked="0"/>
    </xf>
    <xf numFmtId="0" fontId="79" fillId="0" borderId="0" xfId="33" applyFont="1" applyFill="1" applyBorder="1" applyAlignment="1" applyProtection="1">
      <alignment/>
      <protection locked="0"/>
    </xf>
    <xf numFmtId="0" fontId="77" fillId="0" borderId="0" xfId="33" applyFont="1" applyFill="1" applyBorder="1" applyAlignment="1" applyProtection="1">
      <alignment vertical="center"/>
      <protection locked="0"/>
    </xf>
    <xf numFmtId="0" fontId="78" fillId="0" borderId="0" xfId="33" applyFont="1" applyFill="1" applyBorder="1" applyAlignment="1" applyProtection="1">
      <alignment horizontal="left"/>
      <protection/>
    </xf>
    <xf numFmtId="0" fontId="78" fillId="0" borderId="0" xfId="33" applyFont="1" applyFill="1" applyBorder="1" applyAlignment="1" applyProtection="1">
      <alignment horizontal="right"/>
      <protection/>
    </xf>
    <xf numFmtId="0" fontId="76" fillId="0" borderId="0" xfId="52" applyFont="1" applyFill="1" applyBorder="1" applyAlignment="1" applyProtection="1">
      <alignment horizontal="center" vertical="top"/>
      <protection locked="0"/>
    </xf>
    <xf numFmtId="0" fontId="64" fillId="0" borderId="0" xfId="52" applyFill="1" applyBorder="1" applyAlignment="1" applyProtection="1">
      <alignment vertical="top"/>
      <protection locked="0"/>
    </xf>
    <xf numFmtId="0" fontId="78" fillId="0" borderId="11" xfId="33" applyFont="1" applyFill="1" applyBorder="1" applyAlignment="1" applyProtection="1">
      <alignment horizontal="left" vertical="center"/>
      <protection/>
    </xf>
    <xf numFmtId="0" fontId="78" fillId="0" borderId="14" xfId="33" applyFont="1" applyFill="1" applyBorder="1" applyAlignment="1" applyProtection="1">
      <alignment horizontal="left" vertical="center"/>
      <protection/>
    </xf>
    <xf numFmtId="182" fontId="83" fillId="0" borderId="17" xfId="33" applyNumberFormat="1" applyFont="1" applyFill="1" applyBorder="1" applyAlignment="1" applyProtection="1">
      <alignment horizontal="right" vertical="center"/>
      <protection locked="0"/>
    </xf>
    <xf numFmtId="182" fontId="24" fillId="0" borderId="11" xfId="33" applyNumberFormat="1" applyFont="1" applyFill="1" applyBorder="1" applyAlignment="1" applyProtection="1">
      <alignment/>
      <protection/>
    </xf>
    <xf numFmtId="0" fontId="9" fillId="0" borderId="11" xfId="33" applyFont="1" applyFill="1" applyBorder="1" applyAlignment="1" applyProtection="1">
      <alignment/>
      <protection/>
    </xf>
    <xf numFmtId="0" fontId="88" fillId="0" borderId="14" xfId="33" applyFont="1" applyFill="1" applyBorder="1" applyAlignment="1" applyProtection="1">
      <alignment horizontal="center" vertical="center"/>
      <protection/>
    </xf>
    <xf numFmtId="182" fontId="87" fillId="0" borderId="17" xfId="33" applyNumberFormat="1" applyFont="1" applyFill="1" applyBorder="1" applyAlignment="1" applyProtection="1">
      <alignment horizontal="right" vertical="center"/>
      <protection/>
    </xf>
    <xf numFmtId="0" fontId="88" fillId="0" borderId="11" xfId="33" applyFont="1" applyFill="1" applyBorder="1" applyAlignment="1" applyProtection="1">
      <alignment horizontal="center" vertical="center"/>
      <protection/>
    </xf>
    <xf numFmtId="182" fontId="87" fillId="0" borderId="11" xfId="33" applyNumberFormat="1" applyFont="1" applyFill="1" applyBorder="1" applyAlignment="1" applyProtection="1">
      <alignment horizontal="right" vertical="center"/>
      <protection/>
    </xf>
    <xf numFmtId="0" fontId="78" fillId="0" borderId="15" xfId="33" applyFont="1" applyFill="1" applyBorder="1" applyAlignment="1" applyProtection="1">
      <alignment horizontal="left" vertical="center"/>
      <protection/>
    </xf>
    <xf numFmtId="0" fontId="78" fillId="0" borderId="12" xfId="33" applyFont="1" applyFill="1" applyBorder="1" applyAlignment="1" applyProtection="1">
      <alignment horizontal="left" vertical="center"/>
      <protection/>
    </xf>
    <xf numFmtId="182" fontId="87" fillId="0" borderId="10" xfId="33" applyNumberFormat="1" applyFont="1" applyFill="1" applyBorder="1" applyAlignment="1" applyProtection="1">
      <alignment horizontal="right" vertical="center"/>
      <protection/>
    </xf>
    <xf numFmtId="182" fontId="87" fillId="0" borderId="10" xfId="33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49" fontId="28" fillId="0" borderId="0" xfId="52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19" fillId="0" borderId="10" xfId="33" applyNumberFormat="1" applyFont="1" applyFill="1" applyBorder="1" applyAlignment="1" applyProtection="1" quotePrefix="1">
      <alignment horizontal="center" vertical="center" wrapText="1"/>
      <protection/>
    </xf>
    <xf numFmtId="0" fontId="89" fillId="0" borderId="0" xfId="33" applyFont="1" applyFill="1" applyBorder="1" applyAlignment="1" applyProtection="1">
      <alignment horizontal="center" vertical="center"/>
      <protection/>
    </xf>
    <xf numFmtId="0" fontId="90" fillId="0" borderId="0" xfId="33" applyFont="1" applyFill="1" applyBorder="1" applyAlignment="1" applyProtection="1">
      <alignment horizontal="center" vertical="top"/>
      <protection/>
    </xf>
    <xf numFmtId="0" fontId="78" fillId="0" borderId="0" xfId="33" applyFont="1" applyFill="1" applyBorder="1" applyAlignment="1" applyProtection="1">
      <alignment horizontal="left" vertical="center"/>
      <protection/>
    </xf>
    <xf numFmtId="0" fontId="86" fillId="0" borderId="0" xfId="33" applyFont="1" applyFill="1" applyBorder="1" applyAlignment="1" applyProtection="1">
      <alignment horizontal="center" vertical="center"/>
      <protection/>
    </xf>
    <xf numFmtId="0" fontId="77" fillId="0" borderId="13" xfId="33" applyFont="1" applyFill="1" applyBorder="1" applyAlignment="1" applyProtection="1">
      <alignment horizontal="center" vertical="center"/>
      <protection/>
    </xf>
    <xf numFmtId="0" fontId="77" fillId="0" borderId="20" xfId="33" applyFont="1" applyFill="1" applyBorder="1" applyAlignment="1" applyProtection="1">
      <alignment horizontal="center" vertical="center"/>
      <protection/>
    </xf>
    <xf numFmtId="0" fontId="77" fillId="0" borderId="12" xfId="33" applyFont="1" applyFill="1" applyBorder="1" applyAlignment="1" applyProtection="1">
      <alignment horizontal="center" vertical="center"/>
      <protection/>
    </xf>
    <xf numFmtId="0" fontId="77" fillId="0" borderId="14" xfId="33" applyFont="1" applyFill="1" applyBorder="1" applyAlignment="1" applyProtection="1">
      <alignment horizontal="center" vertical="center"/>
      <protection/>
    </xf>
    <xf numFmtId="0" fontId="79" fillId="0" borderId="0" xfId="33" applyFont="1" applyFill="1" applyBorder="1" applyAlignment="1" applyProtection="1">
      <alignment horizontal="right" vertical="center"/>
      <protection locked="0"/>
    </xf>
    <xf numFmtId="0" fontId="89" fillId="0" borderId="0" xfId="33" applyFont="1" applyFill="1" applyBorder="1" applyAlignment="1" applyProtection="1">
      <alignment horizontal="center" vertical="center"/>
      <protection locked="0"/>
    </xf>
    <xf numFmtId="0" fontId="90" fillId="0" borderId="0" xfId="33" applyFont="1" applyFill="1" applyBorder="1" applyAlignment="1" applyProtection="1">
      <alignment horizontal="center" vertical="center"/>
      <protection/>
    </xf>
    <xf numFmtId="0" fontId="90" fillId="0" borderId="0" xfId="33" applyFont="1" applyFill="1" applyBorder="1" applyAlignment="1" applyProtection="1">
      <alignment horizontal="center" vertical="center"/>
      <protection locked="0"/>
    </xf>
    <xf numFmtId="0" fontId="77" fillId="0" borderId="0" xfId="33" applyFont="1" applyFill="1" applyBorder="1" applyAlignment="1" applyProtection="1">
      <alignment vertical="center"/>
      <protection/>
    </xf>
    <xf numFmtId="0" fontId="9" fillId="0" borderId="21" xfId="33" applyFont="1" applyFill="1" applyBorder="1" applyAlignment="1" applyProtection="1">
      <alignment horizontal="center" vertical="center" wrapText="1"/>
      <protection locked="0"/>
    </xf>
    <xf numFmtId="0" fontId="9" fillId="0" borderId="21" xfId="33" applyFont="1" applyFill="1" applyBorder="1" applyAlignment="1" applyProtection="1">
      <alignment horizontal="center" vertical="center" wrapText="1"/>
      <protection/>
    </xf>
    <xf numFmtId="0" fontId="9" fillId="0" borderId="20" xfId="33" applyFont="1" applyFill="1" applyBorder="1" applyAlignment="1" applyProtection="1">
      <alignment horizontal="center" vertical="center" wrapText="1"/>
      <protection/>
    </xf>
    <xf numFmtId="0" fontId="9" fillId="0" borderId="20" xfId="33" applyFont="1" applyFill="1" applyBorder="1" applyAlignment="1" applyProtection="1">
      <alignment horizontal="center" vertical="center" wrapText="1"/>
      <protection locked="0"/>
    </xf>
    <xf numFmtId="0" fontId="9" fillId="0" borderId="13" xfId="33" applyFont="1" applyFill="1" applyBorder="1" applyAlignment="1" applyProtection="1">
      <alignment horizontal="center" vertical="center" wrapText="1"/>
      <protection/>
    </xf>
    <xf numFmtId="0" fontId="88" fillId="0" borderId="13" xfId="33" applyFont="1" applyFill="1" applyBorder="1" applyAlignment="1" applyProtection="1">
      <alignment horizontal="center" vertical="center"/>
      <protection locked="0"/>
    </xf>
    <xf numFmtId="0" fontId="88" fillId="0" borderId="20" xfId="33" applyFont="1" applyFill="1" applyBorder="1" applyAlignment="1" applyProtection="1">
      <alignment horizontal="center" vertical="center"/>
      <protection locked="0"/>
    </xf>
    <xf numFmtId="0" fontId="9" fillId="0" borderId="12" xfId="33" applyFont="1" applyFill="1" applyBorder="1" applyAlignment="1" applyProtection="1">
      <alignment horizontal="center" vertical="center" wrapText="1"/>
      <protection locked="0"/>
    </xf>
    <xf numFmtId="0" fontId="9" fillId="0" borderId="15" xfId="33" applyFont="1" applyFill="1" applyBorder="1" applyAlignment="1" applyProtection="1">
      <alignment horizontal="center" vertical="center" wrapText="1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0" fontId="9" fillId="0" borderId="22" xfId="33" applyFont="1" applyFill="1" applyBorder="1" applyAlignment="1" applyProtection="1">
      <alignment horizontal="center" vertical="center" wrapText="1"/>
      <protection locked="0"/>
    </xf>
    <xf numFmtId="0" fontId="9" fillId="0" borderId="23" xfId="33" applyFont="1" applyFill="1" applyBorder="1" applyAlignment="1" applyProtection="1">
      <alignment horizontal="center" vertical="center" wrapText="1"/>
      <protection locked="0"/>
    </xf>
    <xf numFmtId="0" fontId="9" fillId="0" borderId="19" xfId="33" applyFont="1" applyFill="1" applyBorder="1" applyAlignment="1" applyProtection="1">
      <alignment horizontal="center" vertical="center" wrapText="1"/>
      <protection/>
    </xf>
    <xf numFmtId="0" fontId="9" fillId="0" borderId="12" xfId="33" applyFont="1" applyFill="1" applyBorder="1" applyAlignment="1" applyProtection="1">
      <alignment horizontal="center" vertical="center" wrapText="1"/>
      <protection/>
    </xf>
    <xf numFmtId="0" fontId="9" fillId="0" borderId="14" xfId="33" applyFont="1" applyFill="1" applyBorder="1" applyAlignment="1" applyProtection="1">
      <alignment horizontal="center" vertical="center" wrapText="1"/>
      <protection locked="0"/>
    </xf>
    <xf numFmtId="0" fontId="78" fillId="0" borderId="0" xfId="33" applyFont="1" applyFill="1" applyBorder="1" applyAlignment="1" applyProtection="1">
      <alignment horizontal="left" vertical="center" wrapText="1"/>
      <protection locked="0"/>
    </xf>
    <xf numFmtId="0" fontId="77" fillId="0" borderId="0" xfId="33" applyFont="1" applyFill="1" applyBorder="1" applyAlignment="1" applyProtection="1">
      <alignment horizontal="left" vertical="center" wrapText="1"/>
      <protection/>
    </xf>
    <xf numFmtId="0" fontId="77" fillId="0" borderId="0" xfId="33" applyFont="1" applyFill="1" applyBorder="1" applyAlignment="1" applyProtection="1">
      <alignment vertical="center" wrapText="1"/>
      <protection/>
    </xf>
    <xf numFmtId="0" fontId="77" fillId="0" borderId="10" xfId="33" applyFont="1" applyFill="1" applyBorder="1" applyAlignment="1" applyProtection="1">
      <alignment horizontal="center" vertical="center" wrapText="1"/>
      <protection/>
    </xf>
    <xf numFmtId="0" fontId="87" fillId="0" borderId="13" xfId="33" applyFont="1" applyFill="1" applyBorder="1" applyAlignment="1" applyProtection="1">
      <alignment horizontal="center" vertical="center" wrapText="1"/>
      <protection/>
    </xf>
    <xf numFmtId="0" fontId="87" fillId="0" borderId="20" xfId="33" applyFont="1" applyFill="1" applyBorder="1" applyAlignment="1" applyProtection="1">
      <alignment horizontal="center" vertical="center" wrapText="1"/>
      <protection/>
    </xf>
    <xf numFmtId="0" fontId="77" fillId="0" borderId="12" xfId="33" applyFont="1" applyFill="1" applyBorder="1" applyAlignment="1" applyProtection="1">
      <alignment horizontal="center" vertical="center" wrapText="1"/>
      <protection/>
    </xf>
    <xf numFmtId="0" fontId="77" fillId="0" borderId="14" xfId="33" applyFont="1" applyFill="1" applyBorder="1" applyAlignment="1" applyProtection="1">
      <alignment horizontal="center" vertical="center" wrapText="1"/>
      <protection/>
    </xf>
    <xf numFmtId="0" fontId="77" fillId="0" borderId="16" xfId="33" applyFont="1" applyFill="1" applyBorder="1" applyAlignment="1" applyProtection="1">
      <alignment horizontal="center" vertical="center" wrapText="1"/>
      <protection/>
    </xf>
    <xf numFmtId="0" fontId="77" fillId="0" borderId="17" xfId="33" applyFont="1" applyFill="1" applyBorder="1" applyAlignment="1" applyProtection="1">
      <alignment horizontal="center" vertical="center" wrapText="1"/>
      <protection/>
    </xf>
    <xf numFmtId="0" fontId="91" fillId="0" borderId="0" xfId="33" applyFont="1" applyFill="1" applyBorder="1" applyAlignment="1" applyProtection="1">
      <alignment horizontal="center" vertical="center"/>
      <protection/>
    </xf>
    <xf numFmtId="0" fontId="78" fillId="0" borderId="0" xfId="33" applyFont="1" applyFill="1" applyBorder="1" applyAlignment="1" applyProtection="1">
      <alignment horizontal="left" vertical="center"/>
      <protection locked="0"/>
    </xf>
    <xf numFmtId="0" fontId="77" fillId="0" borderId="10" xfId="33" applyFont="1" applyFill="1" applyBorder="1" applyAlignment="1" applyProtection="1">
      <alignment horizontal="center" vertical="center"/>
      <protection/>
    </xf>
    <xf numFmtId="0" fontId="77" fillId="0" borderId="10" xfId="33" applyFont="1" applyFill="1" applyBorder="1" applyAlignment="1" applyProtection="1">
      <alignment horizontal="center" vertical="center"/>
      <protection locked="0"/>
    </xf>
    <xf numFmtId="0" fontId="92" fillId="0" borderId="0" xfId="33" applyFont="1" applyFill="1" applyBorder="1" applyAlignment="1" applyProtection="1">
      <alignment horizontal="center" vertical="center"/>
      <protection/>
    </xf>
    <xf numFmtId="49" fontId="9" fillId="0" borderId="0" xfId="33" applyNumberFormat="1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49" fontId="77" fillId="0" borderId="13" xfId="33" applyNumberFormat="1" applyFont="1" applyFill="1" applyBorder="1" applyAlignment="1" applyProtection="1">
      <alignment horizontal="center" vertical="center" wrapText="1"/>
      <protection/>
    </xf>
    <xf numFmtId="49" fontId="77" fillId="0" borderId="20" xfId="33" applyNumberFormat="1" applyFont="1" applyFill="1" applyBorder="1" applyAlignment="1" applyProtection="1">
      <alignment horizontal="center" vertical="center" wrapText="1"/>
      <protection/>
    </xf>
    <xf numFmtId="0" fontId="77" fillId="0" borderId="21" xfId="33" applyFont="1" applyFill="1" applyBorder="1" applyAlignment="1" applyProtection="1">
      <alignment horizontal="center" vertical="center"/>
      <protection/>
    </xf>
    <xf numFmtId="0" fontId="14" fillId="0" borderId="17" xfId="33" applyFont="1" applyFill="1" applyBorder="1" applyAlignment="1" applyProtection="1">
      <alignment horizontal="center" vertical="center"/>
      <protection/>
    </xf>
    <xf numFmtId="0" fontId="14" fillId="0" borderId="19" xfId="33" applyFont="1" applyFill="1" applyBorder="1" applyAlignment="1" applyProtection="1">
      <alignment horizontal="center" vertical="center"/>
      <protection/>
    </xf>
    <xf numFmtId="0" fontId="77" fillId="0" borderId="22" xfId="33" applyFont="1" applyFill="1" applyBorder="1" applyAlignment="1" applyProtection="1">
      <alignment horizontal="center" vertical="center"/>
      <protection/>
    </xf>
    <xf numFmtId="0" fontId="77" fillId="0" borderId="19" xfId="33" applyFont="1" applyFill="1" applyBorder="1" applyAlignment="1" applyProtection="1">
      <alignment horizontal="center" vertical="center"/>
      <protection/>
    </xf>
    <xf numFmtId="0" fontId="93" fillId="0" borderId="0" xfId="51" applyFont="1" applyAlignment="1" applyProtection="1">
      <alignment horizontal="left" vertical="center"/>
      <protection/>
    </xf>
    <xf numFmtId="0" fontId="22" fillId="0" borderId="0" xfId="51" applyFont="1" applyFill="1" applyAlignment="1" applyProtection="1">
      <alignment horizontal="center" vertical="center" wrapText="1"/>
      <protection/>
    </xf>
    <xf numFmtId="0" fontId="8" fillId="0" borderId="0" xfId="51" applyNumberFormat="1" applyFont="1" applyFill="1" applyAlignment="1" applyProtection="1">
      <alignment horizontal="left" vertical="center"/>
      <protection/>
    </xf>
    <xf numFmtId="0" fontId="8" fillId="0" borderId="24" xfId="51" applyNumberFormat="1" applyFont="1" applyFill="1" applyBorder="1" applyAlignment="1" applyProtection="1">
      <alignment horizontal="center" vertical="center"/>
      <protection/>
    </xf>
    <xf numFmtId="0" fontId="8" fillId="0" borderId="25" xfId="51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51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5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51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51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5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33" applyFont="1" applyAlignment="1" applyProtection="1">
      <alignment horizontal="center" vertical="center" wrapText="1"/>
      <protection/>
    </xf>
    <xf numFmtId="0" fontId="77" fillId="0" borderId="0" xfId="33" applyFont="1" applyAlignment="1">
      <alignment horizontal="left" vertical="center"/>
      <protection locked="0"/>
    </xf>
    <xf numFmtId="0" fontId="1" fillId="0" borderId="0" xfId="33" applyFont="1" applyAlignment="1" applyProtection="1">
      <alignment horizontal="center" vertical="center" wrapText="1"/>
      <protection/>
    </xf>
    <xf numFmtId="0" fontId="1" fillId="0" borderId="0" xfId="33" applyFont="1" applyAlignment="1" applyProtection="1">
      <alignment vertical="center" wrapText="1"/>
      <protection/>
    </xf>
    <xf numFmtId="0" fontId="1" fillId="0" borderId="0" xfId="33" applyFont="1" applyAlignment="1" applyProtection="1">
      <alignment vertical="center"/>
      <protection/>
    </xf>
    <xf numFmtId="0" fontId="84" fillId="0" borderId="10" xfId="51" applyFont="1" applyBorder="1" applyAlignment="1" applyProtection="1">
      <alignment horizontal="center" vertical="center" wrapText="1"/>
      <protection locked="0"/>
    </xf>
    <xf numFmtId="0" fontId="94" fillId="0" borderId="0" xfId="51" applyFont="1" applyAlignment="1" applyProtection="1">
      <alignment horizontal="left" vertical="center" wrapText="1"/>
      <protection locked="0"/>
    </xf>
    <xf numFmtId="0" fontId="84" fillId="0" borderId="28" xfId="51" applyFont="1" applyBorder="1" applyAlignment="1" applyProtection="1">
      <alignment horizontal="center" vertical="center" wrapText="1"/>
      <protection locked="0"/>
    </xf>
    <xf numFmtId="0" fontId="84" fillId="0" borderId="18" xfId="51" applyFont="1" applyBorder="1" applyAlignment="1" applyProtection="1">
      <alignment horizontal="center" vertical="center" wrapText="1"/>
      <protection locked="0"/>
    </xf>
    <xf numFmtId="0" fontId="14" fillId="0" borderId="25" xfId="33" applyFont="1" applyFill="1" applyBorder="1" applyAlignment="1" applyProtection="1">
      <alignment horizontal="center" vertical="center" shrinkToFit="1"/>
      <protection/>
    </xf>
    <xf numFmtId="0" fontId="14" fillId="0" borderId="26" xfId="33" applyFont="1" applyFill="1" applyBorder="1" applyAlignment="1" applyProtection="1">
      <alignment horizontal="center" vertical="center" shrinkToFit="1"/>
      <protection/>
    </xf>
    <xf numFmtId="0" fontId="14" fillId="0" borderId="27" xfId="33" applyFont="1" applyFill="1" applyBorder="1" applyAlignment="1" applyProtection="1">
      <alignment horizontal="center" vertical="center" shrinkToFit="1"/>
      <protection/>
    </xf>
    <xf numFmtId="49" fontId="77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77" fillId="0" borderId="0" xfId="33" applyFont="1" applyFill="1" applyBorder="1" applyAlignment="1" applyProtection="1">
      <alignment horizontal="left" vertical="center"/>
      <protection/>
    </xf>
    <xf numFmtId="0" fontId="14" fillId="0" borderId="13" xfId="33" applyFont="1" applyFill="1" applyBorder="1" applyAlignment="1" applyProtection="1">
      <alignment horizontal="center" vertical="center" wrapText="1"/>
      <protection locked="0"/>
    </xf>
    <xf numFmtId="0" fontId="14" fillId="0" borderId="21" xfId="33" applyFont="1" applyFill="1" applyBorder="1" applyAlignment="1" applyProtection="1">
      <alignment horizontal="center" vertical="center" wrapText="1"/>
      <protection locked="0"/>
    </xf>
    <xf numFmtId="0" fontId="20" fillId="0" borderId="21" xfId="33" applyFont="1" applyFill="1" applyBorder="1" applyAlignment="1" applyProtection="1">
      <alignment horizontal="left" vertical="center"/>
      <protection/>
    </xf>
    <xf numFmtId="0" fontId="20" fillId="0" borderId="20" xfId="33" applyFont="1" applyFill="1" applyBorder="1" applyAlignment="1" applyProtection="1">
      <alignment horizontal="left" vertical="center"/>
      <protection/>
    </xf>
    <xf numFmtId="0" fontId="7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77" fillId="0" borderId="13" xfId="33" applyNumberFormat="1" applyFont="1" applyBorder="1" applyAlignment="1">
      <alignment horizontal="left" vertical="center" wrapText="1"/>
      <protection locked="0"/>
    </xf>
    <xf numFmtId="0" fontId="77" fillId="0" borderId="20" xfId="33" applyFont="1" applyBorder="1" applyAlignment="1">
      <alignment/>
      <protection locked="0"/>
    </xf>
    <xf numFmtId="0" fontId="77" fillId="0" borderId="21" xfId="33" applyFont="1" applyBorder="1" applyAlignment="1">
      <alignment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 applyProtection="1">
      <alignment horizontal="left" vertical="center"/>
      <protection locked="0"/>
    </xf>
    <xf numFmtId="0" fontId="12" fillId="0" borderId="0" xfId="33" applyFont="1" applyFill="1" applyBorder="1" applyAlignment="1" applyProtection="1">
      <alignment vertical="top"/>
      <protection locked="0"/>
    </xf>
    <xf numFmtId="0" fontId="78" fillId="0" borderId="12" xfId="33" applyFont="1" applyFill="1" applyBorder="1" applyAlignment="1" applyProtection="1">
      <alignment horizontal="center" vertical="center" wrapText="1"/>
      <protection/>
    </xf>
    <xf numFmtId="0" fontId="78" fillId="0" borderId="15" xfId="33" applyFont="1" applyFill="1" applyBorder="1" applyAlignment="1" applyProtection="1">
      <alignment horizontal="center" vertical="center" wrapText="1"/>
      <protection/>
    </xf>
    <xf numFmtId="0" fontId="78" fillId="0" borderId="14" xfId="33" applyFont="1" applyFill="1" applyBorder="1" applyAlignment="1" applyProtection="1">
      <alignment horizontal="center" vertical="center" wrapText="1"/>
      <protection/>
    </xf>
    <xf numFmtId="0" fontId="78" fillId="0" borderId="12" xfId="33" applyFont="1" applyFill="1" applyBorder="1" applyAlignment="1" applyProtection="1">
      <alignment horizontal="left" vertical="center" wrapText="1"/>
      <protection/>
    </xf>
    <xf numFmtId="0" fontId="78" fillId="0" borderId="15" xfId="33" applyFont="1" applyFill="1" applyBorder="1" applyAlignment="1" applyProtection="1">
      <alignment horizontal="left" vertical="center" wrapText="1"/>
      <protection/>
    </xf>
    <xf numFmtId="0" fontId="78" fillId="0" borderId="14" xfId="33" applyFont="1" applyFill="1" applyBorder="1" applyAlignment="1" applyProtection="1">
      <alignment horizontal="left" vertical="center" wrapText="1"/>
      <protection/>
    </xf>
    <xf numFmtId="0" fontId="1" fillId="0" borderId="0" xfId="33" applyFont="1" applyFill="1" applyAlignment="1" applyProtection="1">
      <alignment horizontal="left" vertical="center"/>
      <protection/>
    </xf>
    <xf numFmtId="0" fontId="92" fillId="0" borderId="0" xfId="33" applyFont="1" applyFill="1" applyBorder="1" applyAlignment="1" applyProtection="1">
      <alignment horizontal="center" vertical="center" wrapText="1"/>
      <protection/>
    </xf>
    <xf numFmtId="0" fontId="80" fillId="0" borderId="0" xfId="33" applyFont="1" applyFill="1" applyBorder="1" applyAlignment="1" applyProtection="1">
      <alignment horizontal="right"/>
      <protection/>
    </xf>
    <xf numFmtId="0" fontId="79" fillId="0" borderId="0" xfId="33" applyFont="1" applyFill="1" applyBorder="1" applyAlignment="1" applyProtection="1">
      <alignment horizontal="right"/>
      <protection/>
    </xf>
    <xf numFmtId="0" fontId="14" fillId="0" borderId="13" xfId="33" applyFont="1" applyFill="1" applyBorder="1" applyAlignment="1" applyProtection="1">
      <alignment horizontal="center" vertical="center"/>
      <protection/>
    </xf>
    <xf numFmtId="0" fontId="14" fillId="0" borderId="21" xfId="33" applyFont="1" applyFill="1" applyBorder="1" applyAlignment="1" applyProtection="1">
      <alignment horizontal="center" vertical="center"/>
      <protection/>
    </xf>
    <xf numFmtId="0" fontId="14" fillId="0" borderId="20" xfId="33" applyFont="1" applyFill="1" applyBorder="1" applyAlignment="1" applyProtection="1">
      <alignment horizontal="center" vertical="center"/>
      <protection/>
    </xf>
    <xf numFmtId="49" fontId="1" fillId="0" borderId="0" xfId="33" applyNumberFormat="1" applyFont="1" applyFill="1" applyAlignment="1" applyProtection="1">
      <alignment horizontal="left" vertical="center"/>
      <protection/>
    </xf>
    <xf numFmtId="49" fontId="77" fillId="0" borderId="12" xfId="33" applyNumberFormat="1" applyFont="1" applyFill="1" applyBorder="1" applyAlignment="1" applyProtection="1">
      <alignment horizontal="center" vertical="center" wrapText="1"/>
      <protection/>
    </xf>
    <xf numFmtId="49" fontId="77" fillId="0" borderId="15" xfId="33" applyNumberFormat="1" applyFont="1" applyFill="1" applyBorder="1" applyAlignment="1" applyProtection="1">
      <alignment horizontal="center" vertical="center" wrapText="1"/>
      <protection/>
    </xf>
    <xf numFmtId="0" fontId="77" fillId="0" borderId="15" xfId="33" applyFont="1" applyFill="1" applyBorder="1" applyAlignment="1" applyProtection="1">
      <alignment horizontal="center" vertical="center"/>
      <protection/>
    </xf>
    <xf numFmtId="0" fontId="89" fillId="0" borderId="0" xfId="33" applyFont="1" applyFill="1" applyBorder="1" applyAlignment="1" applyProtection="1">
      <alignment horizontal="center" vertical="center" wrapText="1"/>
      <protection/>
    </xf>
    <xf numFmtId="0" fontId="77" fillId="0" borderId="21" xfId="33" applyFont="1" applyFill="1" applyBorder="1" applyAlignment="1" applyProtection="1">
      <alignment horizontal="center" vertical="center" wrapText="1"/>
      <protection/>
    </xf>
    <xf numFmtId="0" fontId="77" fillId="0" borderId="31" xfId="33" applyFont="1" applyFill="1" applyBorder="1" applyAlignment="1" applyProtection="1">
      <alignment horizontal="center" vertical="center" wrapText="1"/>
      <protection/>
    </xf>
    <xf numFmtId="0" fontId="77" fillId="0" borderId="21" xfId="33" applyFont="1" applyFill="1" applyBorder="1" applyAlignment="1" applyProtection="1">
      <alignment horizontal="center" vertical="center" wrapText="1"/>
      <protection locked="0"/>
    </xf>
    <xf numFmtId="0" fontId="77" fillId="0" borderId="20" xfId="33" applyFont="1" applyFill="1" applyBorder="1" applyAlignment="1" applyProtection="1">
      <alignment horizontal="center" vertical="center" wrapText="1"/>
      <protection/>
    </xf>
    <xf numFmtId="0" fontId="77" fillId="0" borderId="32" xfId="33" applyFont="1" applyFill="1" applyBorder="1" applyAlignment="1" applyProtection="1">
      <alignment horizontal="center" vertical="center" wrapText="1"/>
      <protection/>
    </xf>
    <xf numFmtId="0" fontId="1" fillId="0" borderId="32" xfId="33" applyFont="1" applyFill="1" applyBorder="1" applyAlignment="1" applyProtection="1">
      <alignment horizontal="center" vertical="center" wrapText="1"/>
      <protection locked="0"/>
    </xf>
    <xf numFmtId="0" fontId="77" fillId="0" borderId="19" xfId="33" applyFont="1" applyFill="1" applyBorder="1" applyAlignment="1" applyProtection="1">
      <alignment horizontal="center" vertical="center" wrapText="1"/>
      <protection/>
    </xf>
    <xf numFmtId="0" fontId="88" fillId="0" borderId="17" xfId="33" applyFont="1" applyFill="1" applyBorder="1" applyAlignment="1" applyProtection="1">
      <alignment horizontal="center" vertical="center"/>
      <protection/>
    </xf>
    <xf numFmtId="0" fontId="88" fillId="0" borderId="32" xfId="33" applyFont="1" applyFill="1" applyBorder="1" applyAlignment="1" applyProtection="1">
      <alignment horizontal="left" vertical="center"/>
      <protection/>
    </xf>
    <xf numFmtId="0" fontId="88" fillId="0" borderId="19" xfId="33" applyFont="1" applyFill="1" applyBorder="1" applyAlignment="1" applyProtection="1">
      <alignment horizontal="right" vertical="center"/>
      <protection/>
    </xf>
    <xf numFmtId="0" fontId="9" fillId="0" borderId="0" xfId="33" applyFont="1" applyFill="1" applyAlignment="1" applyProtection="1">
      <alignment horizontal="left" vertical="center"/>
      <protection/>
    </xf>
    <xf numFmtId="0" fontId="77" fillId="0" borderId="15" xfId="33" applyFont="1" applyFill="1" applyBorder="1" applyAlignment="1" applyProtection="1">
      <alignment horizontal="center" vertical="center" wrapText="1"/>
      <protection/>
    </xf>
    <xf numFmtId="0" fontId="77" fillId="0" borderId="22" xfId="33" applyFont="1" applyFill="1" applyBorder="1" applyAlignment="1" applyProtection="1">
      <alignment horizontal="center" vertical="center" wrapText="1"/>
      <protection/>
    </xf>
    <xf numFmtId="0" fontId="77" fillId="0" borderId="23" xfId="33" applyFont="1" applyFill="1" applyBorder="1" applyAlignment="1" applyProtection="1">
      <alignment horizontal="center" vertical="center" wrapText="1"/>
      <protection/>
    </xf>
    <xf numFmtId="0" fontId="77" fillId="0" borderId="0" xfId="33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 locked="0"/>
    </xf>
    <xf numFmtId="0" fontId="77" fillId="0" borderId="19" xfId="33" applyFont="1" applyFill="1" applyBorder="1" applyAlignment="1" applyProtection="1">
      <alignment horizontal="center" vertical="center" wrapText="1"/>
      <protection locked="0"/>
    </xf>
    <xf numFmtId="0" fontId="89" fillId="0" borderId="0" xfId="33" applyFont="1" applyFill="1" applyAlignment="1" applyProtection="1">
      <alignment horizontal="center" vertical="center" wrapText="1"/>
      <protection/>
    </xf>
    <xf numFmtId="0" fontId="78" fillId="0" borderId="0" xfId="33" applyFont="1" applyFill="1" applyAlignment="1" applyProtection="1">
      <alignment horizontal="left" vertical="center" shrinkToFi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86" fillId="0" borderId="10" xfId="33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>
      <alignment horizontal="left" vertical="center"/>
    </xf>
    <xf numFmtId="0" fontId="13" fillId="0" borderId="0" xfId="33" applyFont="1" applyFill="1" applyAlignment="1" applyProtection="1">
      <alignment horizontal="center" vertical="center" wrapText="1"/>
      <protection/>
    </xf>
    <xf numFmtId="0" fontId="8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horizontal="right" vertical="center" wrapText="1"/>
      <protection/>
    </xf>
    <xf numFmtId="0" fontId="9" fillId="0" borderId="0" xfId="33" applyFont="1" applyFill="1" applyAlignment="1" applyProtection="1">
      <alignment horizontal="left" vertical="center"/>
      <protection locked="0"/>
    </xf>
    <xf numFmtId="0" fontId="11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5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9" fillId="0" borderId="0" xfId="50" applyFont="1" applyFill="1" applyAlignment="1">
      <alignment horizontal="left" vertical="center"/>
      <protection/>
    </xf>
    <xf numFmtId="0" fontId="9" fillId="0" borderId="0" xfId="50" applyFill="1" applyAlignment="1">
      <alignment horizontal="left" vertical="center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111.7109375" style="216" customWidth="1"/>
    <col min="2" max="16384" width="9.140625" style="217" customWidth="1"/>
  </cols>
  <sheetData>
    <row r="1" ht="30" customHeight="1">
      <c r="A1" s="218" t="s">
        <v>0</v>
      </c>
    </row>
    <row r="2" ht="27" customHeight="1">
      <c r="A2" s="219"/>
    </row>
    <row r="3" spans="1:3" ht="27" customHeight="1">
      <c r="A3" s="220" t="s">
        <v>1</v>
      </c>
      <c r="C3" s="221"/>
    </row>
    <row r="4" ht="27" customHeight="1">
      <c r="A4" s="220" t="s">
        <v>2</v>
      </c>
    </row>
    <row r="5" ht="27" customHeight="1">
      <c r="A5" s="220" t="s">
        <v>3</v>
      </c>
    </row>
    <row r="6" ht="27" customHeight="1">
      <c r="A6" s="220" t="s">
        <v>4</v>
      </c>
    </row>
    <row r="7" ht="27" customHeight="1">
      <c r="A7" s="220" t="s">
        <v>5</v>
      </c>
    </row>
    <row r="8" ht="27" customHeight="1">
      <c r="A8" s="220" t="s">
        <v>6</v>
      </c>
    </row>
    <row r="9" ht="27" customHeight="1">
      <c r="A9" s="220" t="s">
        <v>7</v>
      </c>
    </row>
    <row r="10" ht="27" customHeight="1">
      <c r="A10" s="220" t="s">
        <v>8</v>
      </c>
    </row>
    <row r="11" ht="27" customHeight="1">
      <c r="A11" s="220" t="s">
        <v>9</v>
      </c>
    </row>
    <row r="12" ht="27" customHeight="1">
      <c r="A12" s="220" t="s">
        <v>10</v>
      </c>
    </row>
    <row r="13" ht="27" customHeight="1">
      <c r="A13" s="220" t="s">
        <v>11</v>
      </c>
    </row>
    <row r="14" ht="27" customHeight="1">
      <c r="A14" s="220" t="s">
        <v>12</v>
      </c>
    </row>
    <row r="15" ht="27" customHeight="1">
      <c r="A15" s="220" t="s">
        <v>13</v>
      </c>
    </row>
    <row r="16" ht="27" customHeight="1">
      <c r="A16" s="220" t="s">
        <v>14</v>
      </c>
    </row>
    <row r="17" ht="27" customHeight="1">
      <c r="A17" s="220" t="s">
        <v>15</v>
      </c>
    </row>
    <row r="18" ht="27" customHeight="1">
      <c r="A18" s="220" t="s">
        <v>16</v>
      </c>
    </row>
    <row r="19" ht="27" customHeight="1">
      <c r="A19" s="220" t="s">
        <v>17</v>
      </c>
    </row>
    <row r="20" ht="27" customHeight="1">
      <c r="A20" s="220" t="s">
        <v>18</v>
      </c>
    </row>
    <row r="21" ht="27" customHeight="1">
      <c r="A21" s="220" t="s">
        <v>19</v>
      </c>
    </row>
    <row r="22" ht="27" customHeight="1">
      <c r="A22" s="220" t="s">
        <v>20</v>
      </c>
    </row>
  </sheetData>
  <sheetProtection/>
  <hyperlinks>
    <hyperlink ref="A3" location="'表一财务收支预算总表01-1'!A1" display="表  一   财务收支预算总表"/>
    <hyperlink ref="A4" location="'表二部门收入预算表01-2'!A1" display="表  二   部门收入预算表"/>
    <hyperlink ref="A5" location="'表三部门支出预算表01-3'!A1" display="表  三   部门支出预算表"/>
    <hyperlink ref="A6" location="'表四财政拨款收支预算总表02-1'!A1" display="表  四   财政拨款收支预算总表"/>
    <hyperlink ref="A7" location="'表五一般公共预算支出预算表02-2'!A1" display="表  五   一般公共预算支出预算表（按功能科目分类）"/>
    <hyperlink ref="A8" location="'表六财政拨款支出明细表（按经济科目分类）'!A1" display="表  六   财政拨款支出明细表（按经济科目分类）"/>
    <hyperlink ref="A9" location="'表七一般公共预算“三公”经费支出预算表03'!A1" display="表  七   一般公共预算“三公”经费支出预算表"/>
    <hyperlink ref="A10" location="'表八基本支出预算表04'!A1" display="表  八   基本支出预算表（人员类、运转类公用经费项目）"/>
    <hyperlink ref="A11" location="'表九项目支出预算表05-1'!A1" display="表  九   项目支出预算表（其他运转类、特定目标类项目）"/>
    <hyperlink ref="A12" location="'表十部门整体支出绩效目标表'!A1" display="表  十   部门整体支出绩效目标表"/>
    <hyperlink ref="A13" location="'表十一项目支出绩效目标表（本次下达）05-2'!A1" display="表 十一  项目支出绩效目标表（本级下达）"/>
    <hyperlink ref="A14" location="'表十二项目支出绩效目标表（另文下达）05-3'!A1" display="表 十二  项目支出绩效目标表（另文下达）"/>
    <hyperlink ref="A15" location="'表十三政府性基金预算支出预算表06'!A1" display="表 十三  政府性基金预算支出预算表"/>
    <hyperlink ref="A16" location="'表十四部门政府采购预算表07'!A1" display="表 十四  部门政府采购预算表"/>
    <hyperlink ref="A18" location="'表十六县对下转移支付预算表09-1'!A1" display="表 十六  县对下转移支付预算表"/>
    <hyperlink ref="A19" location="'表十七县对下转移支付绩效目标表09-2'!A1" display="表 十七  县对下转移支付绩效目标表"/>
    <hyperlink ref="A20" location="'表十八新增资产配置表10'!A1" display="表 十八  新增资产配置表"/>
    <hyperlink ref="A21" location="'表十九 2022年预算重点领域财政项目文本公开11'!A1" display="表 十九  2022年预算重点领域财政项目文本公开"/>
    <hyperlink ref="A22" location="'表二十财政专户管理资金支出情况'!A1" display="表 二十  财政专户管理资金支出情况"/>
    <hyperlink ref="A17" location="'表十五部门政府购买服务预算表08'!A1" display="表 十五  部门政府购买服务预算表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view="pageBreakPreview" zoomScaleSheetLayoutView="100" workbookViewId="0" topLeftCell="A1">
      <selection activeCell="X1" sqref="X1"/>
    </sheetView>
  </sheetViews>
  <sheetFormatPr defaultColWidth="9.140625" defaultRowHeight="14.25" customHeight="1"/>
  <cols>
    <col min="1" max="1" width="10.28125" style="19" customWidth="1"/>
    <col min="2" max="2" width="8.8515625" style="19" customWidth="1"/>
    <col min="3" max="4" width="10.28125" style="19" bestFit="1" customWidth="1"/>
    <col min="5" max="5" width="8.421875" style="19" customWidth="1"/>
    <col min="6" max="6" width="10.00390625" style="19" customWidth="1"/>
    <col min="7" max="7" width="8.00390625" style="19" customWidth="1"/>
    <col min="8" max="8" width="7.8515625" style="19" customWidth="1"/>
    <col min="9" max="10" width="6.00390625" style="19" bestFit="1" customWidth="1"/>
    <col min="11" max="11" width="9.28125" style="19" customWidth="1"/>
    <col min="12" max="22" width="6.7109375" style="19" customWidth="1"/>
    <col min="23" max="23" width="10.28125" style="19" customWidth="1"/>
    <col min="24" max="24" width="10.8515625" style="19" customWidth="1"/>
    <col min="25" max="16384" width="9.140625" style="19" customWidth="1"/>
  </cols>
  <sheetData>
    <row r="1" spans="5:24" ht="20.25" customHeight="1">
      <c r="E1" s="116"/>
      <c r="F1" s="116"/>
      <c r="G1" s="116"/>
      <c r="H1" s="116"/>
      <c r="I1" s="52"/>
      <c r="J1" s="52"/>
      <c r="K1" s="52"/>
      <c r="L1" s="52"/>
      <c r="M1" s="52"/>
      <c r="N1" s="52"/>
      <c r="O1" s="52"/>
      <c r="P1" s="52"/>
      <c r="Q1" s="52"/>
      <c r="W1" s="123"/>
      <c r="X1" s="3" t="str">
        <f>HYPERLINK("#目录!$A$1","返回目录")</f>
        <v>返回目录</v>
      </c>
    </row>
    <row r="2" spans="1:23" ht="27.75" customHeight="1">
      <c r="A2" s="233" t="s">
        <v>423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1:23" ht="22.5" customHeight="1">
      <c r="A3" s="262" t="str">
        <f>'表一财务收支预算总表01-1'!A3</f>
        <v>单位名称：鹤庆县血吸虫病防治站</v>
      </c>
      <c r="B3" s="262"/>
      <c r="C3" s="300"/>
      <c r="D3" s="300"/>
      <c r="E3" s="300"/>
      <c r="F3" s="300"/>
      <c r="G3" s="300"/>
      <c r="H3" s="300"/>
      <c r="I3" s="72"/>
      <c r="J3" s="72"/>
      <c r="K3" s="72"/>
      <c r="L3" s="72"/>
      <c r="M3" s="72"/>
      <c r="N3" s="72"/>
      <c r="O3" s="72"/>
      <c r="P3" s="72"/>
      <c r="Q3" s="72"/>
      <c r="W3" s="123" t="s">
        <v>23</v>
      </c>
    </row>
    <row r="4" spans="1:23" ht="22.5" customHeight="1">
      <c r="A4" s="305" t="s">
        <v>424</v>
      </c>
      <c r="B4" s="305" t="s">
        <v>373</v>
      </c>
      <c r="C4" s="305" t="s">
        <v>374</v>
      </c>
      <c r="D4" s="305" t="s">
        <v>425</v>
      </c>
      <c r="E4" s="305" t="s">
        <v>375</v>
      </c>
      <c r="F4" s="305" t="s">
        <v>376</v>
      </c>
      <c r="G4" s="305" t="s">
        <v>426</v>
      </c>
      <c r="H4" s="305" t="s">
        <v>427</v>
      </c>
      <c r="I4" s="305" t="s">
        <v>72</v>
      </c>
      <c r="J4" s="263" t="s">
        <v>428</v>
      </c>
      <c r="K4" s="263"/>
      <c r="L4" s="263"/>
      <c r="M4" s="263"/>
      <c r="N4" s="263" t="s">
        <v>382</v>
      </c>
      <c r="O4" s="263"/>
      <c r="P4" s="263"/>
      <c r="Q4" s="306" t="s">
        <v>78</v>
      </c>
      <c r="R4" s="263" t="s">
        <v>79</v>
      </c>
      <c r="S4" s="263"/>
      <c r="T4" s="263"/>
      <c r="U4" s="263"/>
      <c r="V4" s="263"/>
      <c r="W4" s="263"/>
    </row>
    <row r="5" spans="1:23" ht="17.25" customHeight="1">
      <c r="A5" s="305"/>
      <c r="B5" s="305"/>
      <c r="C5" s="305"/>
      <c r="D5" s="305"/>
      <c r="E5" s="305"/>
      <c r="F5" s="305"/>
      <c r="G5" s="305"/>
      <c r="H5" s="305"/>
      <c r="I5" s="305"/>
      <c r="J5" s="263" t="s">
        <v>75</v>
      </c>
      <c r="K5" s="263"/>
      <c r="L5" s="306" t="s">
        <v>76</v>
      </c>
      <c r="M5" s="306" t="s">
        <v>77</v>
      </c>
      <c r="N5" s="306" t="s">
        <v>75</v>
      </c>
      <c r="O5" s="306" t="s">
        <v>76</v>
      </c>
      <c r="P5" s="306" t="s">
        <v>77</v>
      </c>
      <c r="Q5" s="306"/>
      <c r="R5" s="306" t="s">
        <v>74</v>
      </c>
      <c r="S5" s="306" t="s">
        <v>80</v>
      </c>
      <c r="T5" s="306" t="s">
        <v>429</v>
      </c>
      <c r="U5" s="306" t="s">
        <v>82</v>
      </c>
      <c r="V5" s="306" t="s">
        <v>83</v>
      </c>
      <c r="W5" s="306" t="s">
        <v>84</v>
      </c>
    </row>
    <row r="6" spans="1:23" ht="36.75" customHeight="1">
      <c r="A6" s="305"/>
      <c r="B6" s="305"/>
      <c r="C6" s="305"/>
      <c r="D6" s="305"/>
      <c r="E6" s="305"/>
      <c r="F6" s="305"/>
      <c r="G6" s="305"/>
      <c r="H6" s="305"/>
      <c r="I6" s="305"/>
      <c r="J6" s="120" t="s">
        <v>74</v>
      </c>
      <c r="K6" s="120" t="s">
        <v>430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</row>
    <row r="7" spans="1:23" ht="18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7">
        <v>20</v>
      </c>
      <c r="U7" s="117">
        <v>21</v>
      </c>
      <c r="V7" s="117">
        <v>22</v>
      </c>
      <c r="W7" s="117">
        <v>23</v>
      </c>
    </row>
    <row r="8" spans="1:23" ht="42" customHeight="1">
      <c r="A8" s="118" t="s">
        <v>431</v>
      </c>
      <c r="B8" s="222" t="s">
        <v>432</v>
      </c>
      <c r="C8" s="118" t="s">
        <v>433</v>
      </c>
      <c r="D8" s="118" t="s">
        <v>86</v>
      </c>
      <c r="E8" s="119">
        <v>2100199</v>
      </c>
      <c r="F8" s="118" t="s">
        <v>434</v>
      </c>
      <c r="G8" s="119">
        <v>30226</v>
      </c>
      <c r="H8" s="118" t="s">
        <v>261</v>
      </c>
      <c r="I8" s="121">
        <f>SUM(J8,L8,M8,N8:P8,Q8,R8)</f>
        <v>4.92</v>
      </c>
      <c r="J8" s="121"/>
      <c r="K8" s="121"/>
      <c r="L8" s="121"/>
      <c r="M8" s="121"/>
      <c r="N8" s="121">
        <v>4.92</v>
      </c>
      <c r="O8" s="121"/>
      <c r="P8" s="121"/>
      <c r="Q8" s="121"/>
      <c r="R8" s="121">
        <f>SUM(S8:W8)</f>
        <v>0</v>
      </c>
      <c r="S8" s="121"/>
      <c r="T8" s="121"/>
      <c r="U8" s="121"/>
      <c r="V8" s="121"/>
      <c r="W8" s="121"/>
    </row>
    <row r="9" spans="1:23" ht="54" customHeight="1">
      <c r="A9" s="118" t="s">
        <v>431</v>
      </c>
      <c r="B9" s="222" t="s">
        <v>435</v>
      </c>
      <c r="C9" s="118" t="s">
        <v>436</v>
      </c>
      <c r="D9" s="118" t="s">
        <v>86</v>
      </c>
      <c r="E9" s="119">
        <v>2109999</v>
      </c>
      <c r="F9" s="118" t="s">
        <v>437</v>
      </c>
      <c r="G9" s="119">
        <v>30226</v>
      </c>
      <c r="H9" s="118" t="s">
        <v>261</v>
      </c>
      <c r="I9" s="121">
        <f>SUM(J9,L9,M9,N9:P9,Q9,R9)</f>
        <v>2</v>
      </c>
      <c r="J9" s="121"/>
      <c r="K9" s="121"/>
      <c r="L9" s="121"/>
      <c r="M9" s="121"/>
      <c r="N9" s="121">
        <v>2</v>
      </c>
      <c r="O9" s="121"/>
      <c r="P9" s="121"/>
      <c r="Q9" s="121"/>
      <c r="R9" s="121">
        <f>SUM(S9:W9)</f>
        <v>0</v>
      </c>
      <c r="S9" s="121"/>
      <c r="T9" s="121"/>
      <c r="U9" s="121"/>
      <c r="V9" s="121"/>
      <c r="W9" s="121"/>
    </row>
    <row r="10" spans="1:23" ht="18.75" customHeight="1">
      <c r="A10" s="301" t="s">
        <v>113</v>
      </c>
      <c r="B10" s="302"/>
      <c r="C10" s="303"/>
      <c r="D10" s="303"/>
      <c r="E10" s="303"/>
      <c r="F10" s="303"/>
      <c r="G10" s="303"/>
      <c r="H10" s="304"/>
      <c r="I10" s="122">
        <f>SUM(I8:I9)</f>
        <v>6.92</v>
      </c>
      <c r="J10" s="122">
        <f aca="true" t="shared" si="0" ref="J10:W10">SUM(J8:J9)</f>
        <v>0</v>
      </c>
      <c r="K10" s="122">
        <f t="shared" si="0"/>
        <v>0</v>
      </c>
      <c r="L10" s="122">
        <f t="shared" si="0"/>
        <v>0</v>
      </c>
      <c r="M10" s="122">
        <f t="shared" si="0"/>
        <v>0</v>
      </c>
      <c r="N10" s="122">
        <f t="shared" si="0"/>
        <v>6.92</v>
      </c>
      <c r="O10" s="122">
        <f t="shared" si="0"/>
        <v>0</v>
      </c>
      <c r="P10" s="122">
        <f t="shared" si="0"/>
        <v>0</v>
      </c>
      <c r="Q10" s="122">
        <f t="shared" si="0"/>
        <v>0</v>
      </c>
      <c r="R10" s="122">
        <f t="shared" si="0"/>
        <v>0</v>
      </c>
      <c r="S10" s="122">
        <f t="shared" si="0"/>
        <v>0</v>
      </c>
      <c r="T10" s="122">
        <f t="shared" si="0"/>
        <v>0</v>
      </c>
      <c r="U10" s="122">
        <f t="shared" si="0"/>
        <v>0</v>
      </c>
      <c r="V10" s="122">
        <f t="shared" si="0"/>
        <v>0</v>
      </c>
      <c r="W10" s="122">
        <f t="shared" si="0"/>
        <v>0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view="pageBreakPreview" zoomScaleNormal="70" zoomScaleSheetLayoutView="100" workbookViewId="0" topLeftCell="A1">
      <selection activeCell="K1" sqref="K1"/>
    </sheetView>
  </sheetViews>
  <sheetFormatPr defaultColWidth="13.00390625" defaultRowHeight="12.75"/>
  <cols>
    <col min="1" max="1" width="11.57421875" style="98" customWidth="1"/>
    <col min="2" max="2" width="12.00390625" style="98" customWidth="1"/>
    <col min="3" max="3" width="13.00390625" style="98" customWidth="1"/>
    <col min="4" max="4" width="6.57421875" style="98" customWidth="1"/>
    <col min="5" max="5" width="8.00390625" style="98" customWidth="1"/>
    <col min="6" max="6" width="6.421875" style="98" customWidth="1"/>
    <col min="7" max="7" width="11.421875" style="98" customWidth="1"/>
    <col min="8" max="8" width="15.140625" style="98" customWidth="1"/>
    <col min="9" max="9" width="22.421875" style="98" customWidth="1"/>
    <col min="10" max="10" width="11.57421875" style="98" customWidth="1"/>
    <col min="11" max="16384" width="13.00390625" style="98" customWidth="1"/>
  </cols>
  <sheetData>
    <row r="1" spans="1:11" ht="21.75" customHeight="1">
      <c r="A1" s="99"/>
      <c r="K1" s="3" t="str">
        <f>HYPERLINK("#目录!$A$1","返回目录")</f>
        <v>返回目录</v>
      </c>
    </row>
    <row r="2" spans="1:10" ht="48" customHeight="1">
      <c r="A2" s="307" t="s">
        <v>438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21" customHeight="1">
      <c r="A3" s="308" t="str">
        <f>'表九项目支出预算表05-1'!A3</f>
        <v>单位名称：鹤庆县血吸虫病防治站</v>
      </c>
      <c r="B3" s="309"/>
      <c r="C3" s="309"/>
      <c r="D3" s="309"/>
      <c r="E3" s="309"/>
      <c r="F3" s="309"/>
      <c r="G3" s="309"/>
      <c r="H3" s="309"/>
      <c r="I3" s="309"/>
      <c r="J3" s="310"/>
    </row>
    <row r="4" spans="1:10" ht="31.5" customHeight="1">
      <c r="A4" s="311" t="s">
        <v>439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31.5" customHeight="1">
      <c r="A5" s="312" t="s">
        <v>440</v>
      </c>
      <c r="B5" s="312"/>
      <c r="C5" s="312"/>
      <c r="D5" s="312"/>
      <c r="E5" s="312"/>
      <c r="F5" s="312"/>
      <c r="G5" s="312"/>
      <c r="H5" s="312"/>
      <c r="I5" s="312"/>
      <c r="J5" s="100" t="s">
        <v>441</v>
      </c>
    </row>
    <row r="6" spans="1:10" ht="45.75" customHeight="1">
      <c r="A6" s="319" t="s">
        <v>442</v>
      </c>
      <c r="B6" s="101" t="s">
        <v>443</v>
      </c>
      <c r="C6" s="313" t="s">
        <v>444</v>
      </c>
      <c r="D6" s="313"/>
      <c r="E6" s="313"/>
      <c r="F6" s="313"/>
      <c r="G6" s="313"/>
      <c r="H6" s="313"/>
      <c r="I6" s="313"/>
      <c r="J6" s="112"/>
    </row>
    <row r="7" spans="1:10" ht="204.75" customHeight="1">
      <c r="A7" s="319"/>
      <c r="B7" s="101" t="s">
        <v>445</v>
      </c>
      <c r="C7" s="313" t="s">
        <v>446</v>
      </c>
      <c r="D7" s="313"/>
      <c r="E7" s="313"/>
      <c r="F7" s="313"/>
      <c r="G7" s="313"/>
      <c r="H7" s="313"/>
      <c r="I7" s="313"/>
      <c r="J7" s="112"/>
    </row>
    <row r="8" spans="1:10" ht="207" customHeight="1">
      <c r="A8" s="101" t="s">
        <v>447</v>
      </c>
      <c r="B8" s="102" t="s">
        <v>448</v>
      </c>
      <c r="C8" s="313" t="s">
        <v>446</v>
      </c>
      <c r="D8" s="313"/>
      <c r="E8" s="313"/>
      <c r="F8" s="313"/>
      <c r="G8" s="313"/>
      <c r="H8" s="313"/>
      <c r="I8" s="313"/>
      <c r="J8" s="113"/>
    </row>
    <row r="9" spans="1:10" ht="31.5" customHeight="1">
      <c r="A9" s="311" t="s">
        <v>449</v>
      </c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31.5" customHeight="1">
      <c r="A10" s="318" t="s">
        <v>450</v>
      </c>
      <c r="B10" s="318"/>
      <c r="C10" s="312" t="s">
        <v>451</v>
      </c>
      <c r="D10" s="312"/>
      <c r="E10" s="312"/>
      <c r="F10" s="312" t="s">
        <v>452</v>
      </c>
      <c r="G10" s="312"/>
      <c r="H10" s="312" t="s">
        <v>453</v>
      </c>
      <c r="I10" s="312"/>
      <c r="J10" s="312"/>
    </row>
    <row r="11" spans="1:10" ht="31.5" customHeight="1">
      <c r="A11" s="318"/>
      <c r="B11" s="318"/>
      <c r="C11" s="312"/>
      <c r="D11" s="312"/>
      <c r="E11" s="312"/>
      <c r="F11" s="312"/>
      <c r="G11" s="312"/>
      <c r="H11" s="101" t="s">
        <v>454</v>
      </c>
      <c r="I11" s="101" t="s">
        <v>455</v>
      </c>
      <c r="J11" s="101" t="s">
        <v>456</v>
      </c>
    </row>
    <row r="12" spans="1:10" ht="47.25" customHeight="1">
      <c r="A12" s="314" t="s">
        <v>457</v>
      </c>
      <c r="B12" s="315"/>
      <c r="C12" s="314" t="s">
        <v>458</v>
      </c>
      <c r="D12" s="316"/>
      <c r="E12" s="315"/>
      <c r="F12" s="314" t="s">
        <v>459</v>
      </c>
      <c r="G12" s="315"/>
      <c r="H12" s="103">
        <f>SUM(I12:J12)</f>
        <v>4.92</v>
      </c>
      <c r="I12" s="103">
        <v>4.92</v>
      </c>
      <c r="J12" s="114"/>
    </row>
    <row r="13" spans="1:10" ht="36.75" customHeight="1">
      <c r="A13" s="314" t="s">
        <v>457</v>
      </c>
      <c r="B13" s="315"/>
      <c r="C13" s="314" t="s">
        <v>436</v>
      </c>
      <c r="D13" s="316"/>
      <c r="E13" s="315"/>
      <c r="F13" s="314" t="s">
        <v>460</v>
      </c>
      <c r="G13" s="315"/>
      <c r="H13" s="103">
        <f>SUM(I13:J13)</f>
        <v>2</v>
      </c>
      <c r="I13" s="103">
        <v>2</v>
      </c>
      <c r="J13" s="114"/>
    </row>
    <row r="14" spans="1:10" ht="42" customHeight="1">
      <c r="A14" s="317"/>
      <c r="B14" s="317"/>
      <c r="C14" s="318"/>
      <c r="D14" s="318"/>
      <c r="E14" s="318"/>
      <c r="F14" s="318"/>
      <c r="G14" s="318"/>
      <c r="H14" s="103">
        <f>SUM(I14:J14)</f>
        <v>0</v>
      </c>
      <c r="I14" s="114"/>
      <c r="J14" s="114"/>
    </row>
    <row r="15" spans="1:10" ht="31.5" customHeight="1">
      <c r="A15" s="311" t="s">
        <v>461</v>
      </c>
      <c r="B15" s="311"/>
      <c r="C15" s="311"/>
      <c r="D15" s="311"/>
      <c r="E15" s="311"/>
      <c r="F15" s="311"/>
      <c r="G15" s="311"/>
      <c r="H15" s="311"/>
      <c r="I15" s="311"/>
      <c r="J15" s="311"/>
    </row>
    <row r="16" spans="1:10" ht="31.5" customHeight="1">
      <c r="A16" s="312" t="s">
        <v>462</v>
      </c>
      <c r="B16" s="312"/>
      <c r="C16" s="312"/>
      <c r="D16" s="312"/>
      <c r="E16" s="312"/>
      <c r="F16" s="312"/>
      <c r="G16" s="312"/>
      <c r="H16" s="320" t="s">
        <v>463</v>
      </c>
      <c r="I16" s="321" t="s">
        <v>464</v>
      </c>
      <c r="J16" s="320" t="s">
        <v>465</v>
      </c>
    </row>
    <row r="17" spans="1:10" s="97" customFormat="1" ht="33" customHeight="1">
      <c r="A17" s="105" t="s">
        <v>466</v>
      </c>
      <c r="B17" s="105" t="s">
        <v>467</v>
      </c>
      <c r="C17" s="104" t="s">
        <v>468</v>
      </c>
      <c r="D17" s="104" t="s">
        <v>469</v>
      </c>
      <c r="E17" s="104" t="s">
        <v>470</v>
      </c>
      <c r="F17" s="104" t="s">
        <v>471</v>
      </c>
      <c r="G17" s="104" t="s">
        <v>472</v>
      </c>
      <c r="H17" s="320"/>
      <c r="I17" s="321"/>
      <c r="J17" s="320"/>
    </row>
    <row r="18" spans="1:10" ht="18" customHeight="1">
      <c r="A18" s="106" t="s">
        <v>473</v>
      </c>
      <c r="B18" s="106" t="s">
        <v>110</v>
      </c>
      <c r="C18" s="107" t="s">
        <v>110</v>
      </c>
      <c r="D18" s="106"/>
      <c r="E18" s="106" t="s">
        <v>110</v>
      </c>
      <c r="F18" s="106" t="s">
        <v>110</v>
      </c>
      <c r="G18" s="108"/>
      <c r="H18" s="108" t="s">
        <v>110</v>
      </c>
      <c r="I18" s="108" t="s">
        <v>110</v>
      </c>
      <c r="J18" s="115"/>
    </row>
    <row r="19" spans="1:10" ht="18" customHeight="1">
      <c r="A19" s="106"/>
      <c r="B19" s="106" t="s">
        <v>474</v>
      </c>
      <c r="C19" s="107"/>
      <c r="D19" s="106"/>
      <c r="E19" s="106"/>
      <c r="F19" s="106"/>
      <c r="G19" s="108"/>
      <c r="H19" s="109"/>
      <c r="I19" s="108"/>
      <c r="J19" s="115"/>
    </row>
    <row r="20" spans="1:10" ht="58.5" customHeight="1">
      <c r="A20" s="106"/>
      <c r="B20" s="106"/>
      <c r="C20" s="107" t="s">
        <v>475</v>
      </c>
      <c r="D20" s="106" t="s">
        <v>476</v>
      </c>
      <c r="E20" s="110">
        <v>1</v>
      </c>
      <c r="F20" s="106" t="s">
        <v>477</v>
      </c>
      <c r="G20" s="106" t="s">
        <v>478</v>
      </c>
      <c r="H20" s="106" t="s">
        <v>479</v>
      </c>
      <c r="I20" s="108" t="s">
        <v>480</v>
      </c>
      <c r="J20" s="115"/>
    </row>
    <row r="21" spans="1:10" ht="31.5" customHeight="1">
      <c r="A21" s="106"/>
      <c r="B21" s="106"/>
      <c r="C21" s="107" t="s">
        <v>481</v>
      </c>
      <c r="D21" s="106" t="s">
        <v>476</v>
      </c>
      <c r="E21" s="110">
        <v>1</v>
      </c>
      <c r="F21" s="106" t="s">
        <v>477</v>
      </c>
      <c r="G21" s="106" t="s">
        <v>478</v>
      </c>
      <c r="H21" s="106" t="s">
        <v>479</v>
      </c>
      <c r="I21" s="108" t="s">
        <v>480</v>
      </c>
      <c r="J21" s="115"/>
    </row>
    <row r="22" spans="1:10" ht="18" customHeight="1">
      <c r="A22" s="106"/>
      <c r="B22" s="106" t="s">
        <v>482</v>
      </c>
      <c r="C22" s="107"/>
      <c r="D22" s="106"/>
      <c r="E22" s="110"/>
      <c r="F22" s="106"/>
      <c r="G22" s="106"/>
      <c r="H22" s="106"/>
      <c r="I22" s="108"/>
      <c r="J22" s="115"/>
    </row>
    <row r="23" spans="1:10" ht="31.5" customHeight="1">
      <c r="A23" s="106"/>
      <c r="B23" s="106"/>
      <c r="C23" s="107" t="s">
        <v>483</v>
      </c>
      <c r="D23" s="106" t="s">
        <v>484</v>
      </c>
      <c r="E23" s="110">
        <v>100</v>
      </c>
      <c r="F23" s="106" t="s">
        <v>485</v>
      </c>
      <c r="G23" s="106" t="s">
        <v>478</v>
      </c>
      <c r="H23" s="106" t="s">
        <v>486</v>
      </c>
      <c r="I23" s="108" t="s">
        <v>483</v>
      </c>
      <c r="J23" s="115"/>
    </row>
    <row r="24" spans="1:10" ht="18" customHeight="1">
      <c r="A24" s="106"/>
      <c r="B24" s="106"/>
      <c r="C24" s="107" t="s">
        <v>487</v>
      </c>
      <c r="D24" s="106" t="s">
        <v>484</v>
      </c>
      <c r="E24" s="110">
        <v>100</v>
      </c>
      <c r="F24" s="106" t="s">
        <v>485</v>
      </c>
      <c r="G24" s="106" t="s">
        <v>478</v>
      </c>
      <c r="H24" s="106" t="s">
        <v>486</v>
      </c>
      <c r="I24" s="108" t="s">
        <v>487</v>
      </c>
      <c r="J24" s="115"/>
    </row>
    <row r="25" spans="1:10" ht="18" customHeight="1">
      <c r="A25" s="106"/>
      <c r="B25" s="106"/>
      <c r="C25" s="107" t="s">
        <v>488</v>
      </c>
      <c r="D25" s="106" t="s">
        <v>476</v>
      </c>
      <c r="E25" s="110">
        <v>0</v>
      </c>
      <c r="F25" s="106" t="s">
        <v>485</v>
      </c>
      <c r="G25" s="106" t="s">
        <v>478</v>
      </c>
      <c r="H25" s="106" t="s">
        <v>486</v>
      </c>
      <c r="I25" s="108" t="s">
        <v>488</v>
      </c>
      <c r="J25" s="115"/>
    </row>
    <row r="26" spans="1:10" ht="18" customHeight="1">
      <c r="A26" s="106"/>
      <c r="B26" s="106"/>
      <c r="C26" s="107" t="s">
        <v>489</v>
      </c>
      <c r="D26" s="106" t="s">
        <v>484</v>
      </c>
      <c r="E26" s="110">
        <v>100</v>
      </c>
      <c r="F26" s="106" t="s">
        <v>485</v>
      </c>
      <c r="G26" s="106" t="s">
        <v>478</v>
      </c>
      <c r="H26" s="106" t="s">
        <v>486</v>
      </c>
      <c r="I26" s="108" t="s">
        <v>489</v>
      </c>
      <c r="J26" s="115"/>
    </row>
    <row r="27" spans="1:10" ht="18" customHeight="1">
      <c r="A27" s="106"/>
      <c r="B27" s="106"/>
      <c r="C27" s="107" t="s">
        <v>490</v>
      </c>
      <c r="D27" s="106" t="s">
        <v>491</v>
      </c>
      <c r="E27" s="110">
        <v>20</v>
      </c>
      <c r="F27" s="106" t="s">
        <v>485</v>
      </c>
      <c r="G27" s="106" t="s">
        <v>478</v>
      </c>
      <c r="H27" s="106" t="s">
        <v>486</v>
      </c>
      <c r="I27" s="108" t="s">
        <v>490</v>
      </c>
      <c r="J27" s="115"/>
    </row>
    <row r="28" spans="1:10" ht="31.5" customHeight="1">
      <c r="A28" s="106"/>
      <c r="B28" s="106"/>
      <c r="C28" s="107" t="s">
        <v>492</v>
      </c>
      <c r="D28" s="106" t="s">
        <v>491</v>
      </c>
      <c r="E28" s="110">
        <v>20</v>
      </c>
      <c r="F28" s="106" t="s">
        <v>485</v>
      </c>
      <c r="G28" s="106" t="s">
        <v>478</v>
      </c>
      <c r="H28" s="106" t="s">
        <v>486</v>
      </c>
      <c r="I28" s="108" t="s">
        <v>492</v>
      </c>
      <c r="J28" s="115"/>
    </row>
    <row r="29" spans="1:10" ht="18" customHeight="1">
      <c r="A29" s="106" t="s">
        <v>110</v>
      </c>
      <c r="B29" s="106" t="s">
        <v>493</v>
      </c>
      <c r="C29" s="107" t="s">
        <v>110</v>
      </c>
      <c r="D29" s="106"/>
      <c r="E29" s="106" t="s">
        <v>110</v>
      </c>
      <c r="F29" s="106" t="s">
        <v>110</v>
      </c>
      <c r="G29" s="106"/>
      <c r="H29" s="106" t="s">
        <v>110</v>
      </c>
      <c r="I29" s="108" t="s">
        <v>110</v>
      </c>
      <c r="J29" s="115"/>
    </row>
    <row r="30" spans="1:10" ht="45" customHeight="1">
      <c r="A30" s="106"/>
      <c r="B30" s="106"/>
      <c r="C30" s="107" t="s">
        <v>494</v>
      </c>
      <c r="D30" s="106"/>
      <c r="E30" s="106" t="s">
        <v>495</v>
      </c>
      <c r="F30" s="111" t="s">
        <v>496</v>
      </c>
      <c r="G30" s="106" t="s">
        <v>497</v>
      </c>
      <c r="H30" s="110" t="s">
        <v>486</v>
      </c>
      <c r="I30" s="108" t="s">
        <v>498</v>
      </c>
      <c r="J30" s="115"/>
    </row>
    <row r="31" spans="1:10" ht="18" customHeight="1">
      <c r="A31" s="106"/>
      <c r="B31" s="106" t="s">
        <v>499</v>
      </c>
      <c r="C31" s="107"/>
      <c r="D31" s="106"/>
      <c r="E31" s="106"/>
      <c r="F31" s="111"/>
      <c r="G31" s="106"/>
      <c r="H31" s="106"/>
      <c r="I31" s="108"/>
      <c r="J31" s="115"/>
    </row>
    <row r="32" spans="1:10" ht="31.5" customHeight="1">
      <c r="A32" s="106"/>
      <c r="B32" s="106"/>
      <c r="C32" s="107" t="s">
        <v>91</v>
      </c>
      <c r="D32" s="106" t="s">
        <v>500</v>
      </c>
      <c r="E32" s="110">
        <v>6.92</v>
      </c>
      <c r="F32" s="111" t="s">
        <v>501</v>
      </c>
      <c r="G32" s="106" t="s">
        <v>478</v>
      </c>
      <c r="H32" s="110" t="s">
        <v>486</v>
      </c>
      <c r="I32" s="108" t="s">
        <v>502</v>
      </c>
      <c r="J32" s="115"/>
    </row>
    <row r="33" spans="1:10" ht="18" customHeight="1">
      <c r="A33" s="106" t="s">
        <v>503</v>
      </c>
      <c r="B33" s="106" t="s">
        <v>110</v>
      </c>
      <c r="C33" s="107" t="s">
        <v>110</v>
      </c>
      <c r="D33" s="106"/>
      <c r="E33" s="106" t="s">
        <v>110</v>
      </c>
      <c r="F33" s="106" t="s">
        <v>110</v>
      </c>
      <c r="G33" s="106"/>
      <c r="H33" s="106" t="s">
        <v>110</v>
      </c>
      <c r="I33" s="108" t="s">
        <v>110</v>
      </c>
      <c r="J33" s="115"/>
    </row>
    <row r="34" spans="1:10" ht="31.5" customHeight="1">
      <c r="A34" s="106" t="s">
        <v>110</v>
      </c>
      <c r="B34" s="106" t="s">
        <v>504</v>
      </c>
      <c r="C34" s="107" t="s">
        <v>110</v>
      </c>
      <c r="D34" s="106"/>
      <c r="E34" s="106" t="s">
        <v>110</v>
      </c>
      <c r="F34" s="106" t="s">
        <v>110</v>
      </c>
      <c r="G34" s="106"/>
      <c r="H34" s="106"/>
      <c r="I34" s="108" t="s">
        <v>110</v>
      </c>
      <c r="J34" s="115"/>
    </row>
    <row r="35" spans="1:10" ht="31.5" customHeight="1">
      <c r="A35" s="106" t="s">
        <v>110</v>
      </c>
      <c r="B35" s="106" t="s">
        <v>505</v>
      </c>
      <c r="C35" s="107" t="s">
        <v>110</v>
      </c>
      <c r="D35" s="106"/>
      <c r="E35" s="106" t="s">
        <v>110</v>
      </c>
      <c r="F35" s="106" t="s">
        <v>110</v>
      </c>
      <c r="G35" s="106"/>
      <c r="H35" s="106" t="s">
        <v>110</v>
      </c>
      <c r="I35" s="108" t="s">
        <v>110</v>
      </c>
      <c r="J35" s="115"/>
    </row>
    <row r="36" spans="1:10" ht="72" customHeight="1">
      <c r="A36" s="106" t="s">
        <v>110</v>
      </c>
      <c r="B36" s="106" t="s">
        <v>110</v>
      </c>
      <c r="C36" s="107" t="s">
        <v>506</v>
      </c>
      <c r="D36" s="106" t="s">
        <v>476</v>
      </c>
      <c r="E36" s="106" t="s">
        <v>507</v>
      </c>
      <c r="F36" s="106" t="s">
        <v>508</v>
      </c>
      <c r="G36" s="106" t="s">
        <v>497</v>
      </c>
      <c r="H36" s="110" t="s">
        <v>486</v>
      </c>
      <c r="I36" s="108" t="s">
        <v>506</v>
      </c>
      <c r="J36" s="115"/>
    </row>
    <row r="37" spans="1:10" ht="18" customHeight="1">
      <c r="A37" s="106" t="s">
        <v>509</v>
      </c>
      <c r="B37" s="106" t="s">
        <v>110</v>
      </c>
      <c r="C37" s="107" t="s">
        <v>110</v>
      </c>
      <c r="D37" s="106"/>
      <c r="E37" s="106" t="s">
        <v>110</v>
      </c>
      <c r="F37" s="106" t="s">
        <v>110</v>
      </c>
      <c r="G37" s="106"/>
      <c r="H37" s="106" t="s">
        <v>110</v>
      </c>
      <c r="I37" s="108" t="s">
        <v>110</v>
      </c>
      <c r="J37" s="115"/>
    </row>
    <row r="38" spans="1:10" ht="31.5" customHeight="1">
      <c r="A38" s="106" t="s">
        <v>110</v>
      </c>
      <c r="B38" s="106" t="s">
        <v>510</v>
      </c>
      <c r="C38" s="107" t="s">
        <v>110</v>
      </c>
      <c r="D38" s="106"/>
      <c r="E38" s="106" t="s">
        <v>110</v>
      </c>
      <c r="F38" s="106" t="s">
        <v>110</v>
      </c>
      <c r="G38" s="106"/>
      <c r="H38" s="106" t="s">
        <v>110</v>
      </c>
      <c r="I38" s="108" t="s">
        <v>110</v>
      </c>
      <c r="J38" s="115"/>
    </row>
    <row r="39" spans="1:10" ht="85.5" customHeight="1">
      <c r="A39" s="106" t="s">
        <v>110</v>
      </c>
      <c r="B39" s="106" t="s">
        <v>110</v>
      </c>
      <c r="C39" s="107" t="s">
        <v>511</v>
      </c>
      <c r="D39" s="106" t="s">
        <v>512</v>
      </c>
      <c r="E39" s="106">
        <v>90</v>
      </c>
      <c r="F39" s="106" t="s">
        <v>485</v>
      </c>
      <c r="G39" s="106" t="s">
        <v>478</v>
      </c>
      <c r="H39" s="110" t="s">
        <v>486</v>
      </c>
      <c r="I39" s="108" t="s">
        <v>511</v>
      </c>
      <c r="J39" s="115"/>
    </row>
  </sheetData>
  <sheetProtection/>
  <mergeCells count="27">
    <mergeCell ref="A15:J15"/>
    <mergeCell ref="A16:G16"/>
    <mergeCell ref="A6:A7"/>
    <mergeCell ref="H16:H17"/>
    <mergeCell ref="I16:I17"/>
    <mergeCell ref="J16:J17"/>
    <mergeCell ref="A10:B11"/>
    <mergeCell ref="C10:E11"/>
    <mergeCell ref="F10:G11"/>
    <mergeCell ref="A13:B13"/>
    <mergeCell ref="C13:E13"/>
    <mergeCell ref="F13:G13"/>
    <mergeCell ref="A14:B14"/>
    <mergeCell ref="C14:E14"/>
    <mergeCell ref="F14:G14"/>
    <mergeCell ref="C8:I8"/>
    <mergeCell ref="A9:J9"/>
    <mergeCell ref="H10:J10"/>
    <mergeCell ref="A12:B12"/>
    <mergeCell ref="C12:E12"/>
    <mergeCell ref="F12:G12"/>
    <mergeCell ref="A2:J2"/>
    <mergeCell ref="A3:J3"/>
    <mergeCell ref="A4:J4"/>
    <mergeCell ref="A5:I5"/>
    <mergeCell ref="C6:I6"/>
    <mergeCell ref="C7:I7"/>
  </mergeCells>
  <printOptions/>
  <pageMargins left="0.75" right="0.75" top="0.98" bottom="0.98" header="0.51" footer="0.51"/>
  <pageSetup fitToHeight="0" fitToWidth="1" horizontalDpi="600" verticalDpi="600" orientation="portrait" paperSize="9" scale="74" r:id="rId1"/>
  <rowBreaks count="1" manualBreakCount="1">
    <brk id="1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23.00390625" style="19" customWidth="1"/>
    <col min="2" max="2" width="29.00390625" style="19" customWidth="1"/>
    <col min="3" max="5" width="13.57421875" style="19" customWidth="1"/>
    <col min="6" max="6" width="5.7109375" style="20" customWidth="1"/>
    <col min="7" max="7" width="11.28125" style="19" customWidth="1"/>
    <col min="8" max="8" width="6.7109375" style="20" customWidth="1"/>
    <col min="9" max="9" width="11.8515625" style="20" customWidth="1"/>
    <col min="10" max="10" width="18.8515625" style="19" customWidth="1"/>
    <col min="11" max="11" width="12.28125" style="20" customWidth="1"/>
    <col min="12" max="16384" width="9.140625" style="20" customWidth="1"/>
  </cols>
  <sheetData>
    <row r="1" spans="10:11" ht="19.5" customHeight="1">
      <c r="J1" s="27"/>
      <c r="K1" s="3" t="str">
        <f>HYPERLINK("#目录!$A$1","返回目录")</f>
        <v>返回目录</v>
      </c>
    </row>
    <row r="2" spans="1:10" ht="28.5" customHeight="1">
      <c r="A2" s="223" t="s">
        <v>513</v>
      </c>
      <c r="B2" s="233"/>
      <c r="C2" s="233"/>
      <c r="D2" s="233"/>
      <c r="E2" s="233"/>
      <c r="F2" s="234"/>
      <c r="G2" s="233"/>
      <c r="H2" s="234"/>
      <c r="I2" s="234"/>
      <c r="J2" s="233"/>
    </row>
    <row r="3" spans="1:8" ht="17.25" customHeight="1">
      <c r="A3" s="322" t="str">
        <f>'表一财务收支预算总表01-1'!A3</f>
        <v>单位名称：鹤庆县血吸虫病防治站</v>
      </c>
      <c r="B3" s="267"/>
      <c r="C3" s="267"/>
      <c r="D3" s="267"/>
      <c r="E3" s="267"/>
      <c r="F3" s="323"/>
      <c r="G3" s="267"/>
      <c r="H3" s="323"/>
    </row>
    <row r="4" spans="1:10" s="94" customFormat="1" ht="44.25" customHeight="1">
      <c r="A4" s="21" t="s">
        <v>514</v>
      </c>
      <c r="B4" s="21" t="s">
        <v>515</v>
      </c>
      <c r="C4" s="21" t="s">
        <v>466</v>
      </c>
      <c r="D4" s="21" t="s">
        <v>467</v>
      </c>
      <c r="E4" s="21" t="s">
        <v>468</v>
      </c>
      <c r="F4" s="95" t="s">
        <v>469</v>
      </c>
      <c r="G4" s="21" t="s">
        <v>470</v>
      </c>
      <c r="H4" s="95" t="s">
        <v>471</v>
      </c>
      <c r="I4" s="95" t="s">
        <v>472</v>
      </c>
      <c r="J4" s="21" t="s">
        <v>464</v>
      </c>
    </row>
    <row r="5" spans="1:10" ht="19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27" customHeight="1">
      <c r="A6" s="324" t="s">
        <v>516</v>
      </c>
      <c r="B6" s="327" t="s">
        <v>517</v>
      </c>
      <c r="C6" s="23" t="s">
        <v>473</v>
      </c>
      <c r="D6" s="23" t="s">
        <v>474</v>
      </c>
      <c r="E6" s="23" t="s">
        <v>518</v>
      </c>
      <c r="F6" s="24" t="s">
        <v>512</v>
      </c>
      <c r="G6" s="23">
        <v>1</v>
      </c>
      <c r="H6" s="24" t="s">
        <v>477</v>
      </c>
      <c r="I6" s="24" t="s">
        <v>478</v>
      </c>
      <c r="J6" s="23" t="s">
        <v>519</v>
      </c>
    </row>
    <row r="7" spans="1:10" ht="27" customHeight="1">
      <c r="A7" s="325"/>
      <c r="B7" s="328"/>
      <c r="C7" s="23" t="s">
        <v>473</v>
      </c>
      <c r="D7" s="23" t="s">
        <v>474</v>
      </c>
      <c r="E7" s="23" t="s">
        <v>520</v>
      </c>
      <c r="F7" s="24" t="s">
        <v>512</v>
      </c>
      <c r="G7" s="23">
        <v>3</v>
      </c>
      <c r="H7" s="24" t="s">
        <v>477</v>
      </c>
      <c r="I7" s="24" t="s">
        <v>478</v>
      </c>
      <c r="J7" s="26" t="s">
        <v>520</v>
      </c>
    </row>
    <row r="8" spans="1:10" ht="60.75" customHeight="1">
      <c r="A8" s="325"/>
      <c r="B8" s="328"/>
      <c r="C8" s="23" t="s">
        <v>503</v>
      </c>
      <c r="D8" s="23" t="s">
        <v>504</v>
      </c>
      <c r="E8" s="23" t="s">
        <v>521</v>
      </c>
      <c r="F8" s="24" t="s">
        <v>476</v>
      </c>
      <c r="G8" s="23" t="s">
        <v>522</v>
      </c>
      <c r="H8" s="24" t="s">
        <v>508</v>
      </c>
      <c r="I8" s="24" t="s">
        <v>497</v>
      </c>
      <c r="J8" s="26" t="s">
        <v>523</v>
      </c>
    </row>
    <row r="9" spans="1:10" ht="83.25" customHeight="1">
      <c r="A9" s="325"/>
      <c r="B9" s="328"/>
      <c r="C9" s="23" t="s">
        <v>503</v>
      </c>
      <c r="D9" s="23" t="s">
        <v>504</v>
      </c>
      <c r="E9" s="23" t="s">
        <v>524</v>
      </c>
      <c r="F9" s="24" t="s">
        <v>476</v>
      </c>
      <c r="G9" s="23" t="s">
        <v>525</v>
      </c>
      <c r="H9" s="24" t="s">
        <v>508</v>
      </c>
      <c r="I9" s="24" t="s">
        <v>497</v>
      </c>
      <c r="J9" s="26" t="s">
        <v>524</v>
      </c>
    </row>
    <row r="10" spans="1:10" ht="27" customHeight="1">
      <c r="A10" s="325"/>
      <c r="B10" s="328"/>
      <c r="C10" s="23" t="s">
        <v>473</v>
      </c>
      <c r="D10" s="23" t="s">
        <v>474</v>
      </c>
      <c r="E10" s="23" t="s">
        <v>520</v>
      </c>
      <c r="F10" s="24" t="s">
        <v>512</v>
      </c>
      <c r="G10" s="23">
        <v>3</v>
      </c>
      <c r="H10" s="24" t="s">
        <v>477</v>
      </c>
      <c r="I10" s="24" t="s">
        <v>478</v>
      </c>
      <c r="J10" s="26" t="s">
        <v>520</v>
      </c>
    </row>
    <row r="11" spans="1:10" ht="27" customHeight="1">
      <c r="A11" s="326"/>
      <c r="B11" s="329"/>
      <c r="C11" s="23" t="s">
        <v>509</v>
      </c>
      <c r="D11" s="23" t="s">
        <v>510</v>
      </c>
      <c r="E11" s="23" t="s">
        <v>526</v>
      </c>
      <c r="F11" s="24" t="s">
        <v>512</v>
      </c>
      <c r="G11" s="23">
        <v>90</v>
      </c>
      <c r="H11" s="24" t="s">
        <v>485</v>
      </c>
      <c r="I11" s="24" t="s">
        <v>478</v>
      </c>
      <c r="J11" s="26" t="s">
        <v>526</v>
      </c>
    </row>
    <row r="12" spans="1:10" ht="38.25" customHeight="1">
      <c r="A12" s="324" t="s">
        <v>527</v>
      </c>
      <c r="B12" s="327" t="s">
        <v>528</v>
      </c>
      <c r="C12" s="23" t="s">
        <v>473</v>
      </c>
      <c r="D12" s="23" t="s">
        <v>474</v>
      </c>
      <c r="E12" s="23" t="s">
        <v>529</v>
      </c>
      <c r="F12" s="24" t="s">
        <v>476</v>
      </c>
      <c r="G12" s="23">
        <v>10</v>
      </c>
      <c r="H12" s="24" t="s">
        <v>530</v>
      </c>
      <c r="I12" s="24" t="s">
        <v>478</v>
      </c>
      <c r="J12" s="26" t="s">
        <v>529</v>
      </c>
    </row>
    <row r="13" spans="1:10" ht="49.5" customHeight="1">
      <c r="A13" s="325"/>
      <c r="B13" s="328"/>
      <c r="C13" s="23" t="s">
        <v>503</v>
      </c>
      <c r="D13" s="23" t="s">
        <v>504</v>
      </c>
      <c r="E13" s="23" t="s">
        <v>531</v>
      </c>
      <c r="F13" s="24" t="s">
        <v>476</v>
      </c>
      <c r="G13" s="23" t="s">
        <v>532</v>
      </c>
      <c r="H13" s="24" t="s">
        <v>508</v>
      </c>
      <c r="I13" s="24" t="s">
        <v>497</v>
      </c>
      <c r="J13" s="26" t="s">
        <v>531</v>
      </c>
    </row>
    <row r="14" spans="1:10" ht="38.25" customHeight="1">
      <c r="A14" s="325"/>
      <c r="B14" s="328"/>
      <c r="C14" s="23" t="s">
        <v>503</v>
      </c>
      <c r="D14" s="23" t="s">
        <v>504</v>
      </c>
      <c r="E14" s="23" t="s">
        <v>533</v>
      </c>
      <c r="F14" s="24" t="s">
        <v>476</v>
      </c>
      <c r="G14" s="23" t="s">
        <v>532</v>
      </c>
      <c r="H14" s="24" t="s">
        <v>508</v>
      </c>
      <c r="I14" s="24" t="s">
        <v>497</v>
      </c>
      <c r="J14" s="26" t="s">
        <v>534</v>
      </c>
    </row>
    <row r="15" spans="1:10" ht="27" customHeight="1">
      <c r="A15" s="326"/>
      <c r="B15" s="329"/>
      <c r="C15" s="23" t="s">
        <v>509</v>
      </c>
      <c r="D15" s="23" t="s">
        <v>510</v>
      </c>
      <c r="E15" s="23" t="s">
        <v>526</v>
      </c>
      <c r="F15" s="24" t="s">
        <v>476</v>
      </c>
      <c r="G15" s="23">
        <v>95</v>
      </c>
      <c r="H15" s="24" t="s">
        <v>485</v>
      </c>
      <c r="I15" s="24" t="s">
        <v>497</v>
      </c>
      <c r="J15" s="26" t="s">
        <v>526</v>
      </c>
    </row>
  </sheetData>
  <sheetProtection/>
  <mergeCells count="6">
    <mergeCell ref="A2:J2"/>
    <mergeCell ref="A3:H3"/>
    <mergeCell ref="A6:A11"/>
    <mergeCell ref="A12:A15"/>
    <mergeCell ref="B6:B11"/>
    <mergeCell ref="B12:B1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32.421875" style="19" customWidth="1"/>
    <col min="2" max="2" width="26.8515625" style="19" customWidth="1"/>
    <col min="3" max="5" width="21.421875" style="19" customWidth="1"/>
    <col min="6" max="6" width="11.28125" style="20" customWidth="1"/>
    <col min="7" max="7" width="25.140625" style="19" customWidth="1"/>
    <col min="8" max="8" width="12.7109375" style="20" customWidth="1"/>
    <col min="9" max="9" width="13.421875" style="20" customWidth="1"/>
    <col min="10" max="10" width="18.8515625" style="19" customWidth="1"/>
    <col min="11" max="11" width="12.28125" style="20" customWidth="1"/>
    <col min="12" max="16384" width="9.140625" style="20" customWidth="1"/>
  </cols>
  <sheetData>
    <row r="1" spans="10:11" ht="16.5" customHeight="1">
      <c r="J1" s="27"/>
      <c r="K1" s="3" t="str">
        <f>HYPERLINK("#目录!$A$1","返回目录")</f>
        <v>返回目录</v>
      </c>
    </row>
    <row r="2" spans="1:10" ht="28.5" customHeight="1">
      <c r="A2" s="223" t="s">
        <v>535</v>
      </c>
      <c r="B2" s="233"/>
      <c r="C2" s="233"/>
      <c r="D2" s="233"/>
      <c r="E2" s="233"/>
      <c r="F2" s="234"/>
      <c r="G2" s="233"/>
      <c r="H2" s="234"/>
      <c r="I2" s="234"/>
      <c r="J2" s="233"/>
    </row>
    <row r="3" spans="1:8" ht="17.25" customHeight="1">
      <c r="A3" s="322" t="str">
        <f>'表一财务收支预算总表01-1'!A3</f>
        <v>单位名称：鹤庆县血吸虫病防治站</v>
      </c>
      <c r="B3" s="267"/>
      <c r="C3" s="267"/>
      <c r="D3" s="267"/>
      <c r="E3" s="267"/>
      <c r="F3" s="323"/>
      <c r="G3" s="267"/>
      <c r="H3" s="323"/>
    </row>
    <row r="4" spans="1:10" ht="44.25" customHeight="1">
      <c r="A4" s="21" t="s">
        <v>514</v>
      </c>
      <c r="B4" s="21" t="s">
        <v>515</v>
      </c>
      <c r="C4" s="21" t="s">
        <v>466</v>
      </c>
      <c r="D4" s="21" t="s">
        <v>467</v>
      </c>
      <c r="E4" s="21" t="s">
        <v>468</v>
      </c>
      <c r="F4" s="22" t="s">
        <v>469</v>
      </c>
      <c r="G4" s="21" t="s">
        <v>470</v>
      </c>
      <c r="H4" s="22" t="s">
        <v>471</v>
      </c>
      <c r="I4" s="22" t="s">
        <v>472</v>
      </c>
      <c r="J4" s="21" t="s">
        <v>464</v>
      </c>
    </row>
    <row r="5" spans="1:10" ht="24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1" t="s">
        <v>536</v>
      </c>
      <c r="B6" s="23"/>
      <c r="C6" s="23"/>
      <c r="D6" s="23"/>
      <c r="E6" s="23"/>
      <c r="F6" s="24"/>
      <c r="G6" s="23"/>
      <c r="H6" s="24"/>
      <c r="I6" s="24"/>
      <c r="J6" s="23"/>
    </row>
    <row r="7" spans="1:10" ht="42.75" customHeight="1">
      <c r="A7" s="25" t="s">
        <v>110</v>
      </c>
      <c r="B7" s="25" t="s">
        <v>110</v>
      </c>
      <c r="C7" s="25" t="s">
        <v>110</v>
      </c>
      <c r="D7" s="25" t="s">
        <v>110</v>
      </c>
      <c r="E7" s="26" t="s">
        <v>110</v>
      </c>
      <c r="F7" s="25" t="s">
        <v>110</v>
      </c>
      <c r="G7" s="26" t="s">
        <v>110</v>
      </c>
      <c r="H7" s="25" t="s">
        <v>110</v>
      </c>
      <c r="I7" s="25" t="s">
        <v>110</v>
      </c>
      <c r="J7" s="26" t="s">
        <v>110</v>
      </c>
    </row>
    <row r="8" spans="1:10" ht="30" customHeight="1">
      <c r="A8" s="330" t="s">
        <v>537</v>
      </c>
      <c r="B8" s="330"/>
      <c r="C8" s="330"/>
      <c r="D8" s="330"/>
      <c r="E8" s="330"/>
      <c r="F8" s="330"/>
      <c r="G8" s="330"/>
      <c r="H8" s="330"/>
      <c r="I8" s="330"/>
      <c r="J8" s="330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view="pageBreakPreview" zoomScaleSheetLayoutView="100" workbookViewId="0" topLeftCell="A1">
      <selection activeCell="G1" sqref="G1"/>
    </sheetView>
  </sheetViews>
  <sheetFormatPr defaultColWidth="9.140625" defaultRowHeight="14.25" customHeight="1"/>
  <cols>
    <col min="1" max="2" width="21.140625" style="85" customWidth="1"/>
    <col min="3" max="3" width="21.140625" style="31" customWidth="1"/>
    <col min="4" max="4" width="27.7109375" style="31" customWidth="1"/>
    <col min="5" max="6" width="36.7109375" style="31" customWidth="1"/>
    <col min="7" max="7" width="12.140625" style="31" customWidth="1"/>
    <col min="8" max="16384" width="9.140625" style="31" customWidth="1"/>
  </cols>
  <sheetData>
    <row r="1" spans="1:7" ht="19.5" customHeight="1">
      <c r="A1" s="86">
        <v>0</v>
      </c>
      <c r="B1" s="86">
        <v>0</v>
      </c>
      <c r="C1" s="87">
        <v>1</v>
      </c>
      <c r="D1" s="88"/>
      <c r="E1" s="88"/>
      <c r="F1" s="88"/>
      <c r="G1" s="3" t="str">
        <f>HYPERLINK("#目录!$A$1","返回目录")</f>
        <v>返回目录</v>
      </c>
    </row>
    <row r="2" spans="1:6" ht="26.25" customHeight="1">
      <c r="A2" s="331" t="s">
        <v>538</v>
      </c>
      <c r="B2" s="331"/>
      <c r="C2" s="265"/>
      <c r="D2" s="265"/>
      <c r="E2" s="265"/>
      <c r="F2" s="265"/>
    </row>
    <row r="3" spans="1:6" ht="13.5" customHeight="1">
      <c r="A3" s="262" t="str">
        <f>'表一财务收支预算总表01-1'!A3</f>
        <v>单位名称：鹤庆县血吸虫病防治站</v>
      </c>
      <c r="B3" s="262"/>
      <c r="C3" s="332"/>
      <c r="D3" s="333"/>
      <c r="E3" s="88"/>
      <c r="F3" s="88" t="s">
        <v>23</v>
      </c>
    </row>
    <row r="4" spans="1:6" ht="19.5" customHeight="1">
      <c r="A4" s="229" t="s">
        <v>372</v>
      </c>
      <c r="B4" s="338" t="s">
        <v>88</v>
      </c>
      <c r="C4" s="229" t="s">
        <v>89</v>
      </c>
      <c r="D4" s="227" t="s">
        <v>539</v>
      </c>
      <c r="E4" s="270"/>
      <c r="F4" s="228"/>
    </row>
    <row r="5" spans="1:6" ht="18.75" customHeight="1">
      <c r="A5" s="230"/>
      <c r="B5" s="339"/>
      <c r="C5" s="340"/>
      <c r="D5" s="32" t="s">
        <v>72</v>
      </c>
      <c r="E5" s="33" t="s">
        <v>90</v>
      </c>
      <c r="F5" s="32" t="s">
        <v>91</v>
      </c>
    </row>
    <row r="6" spans="1:6" ht="18.75" customHeight="1">
      <c r="A6" s="89">
        <v>1</v>
      </c>
      <c r="B6" s="89" t="s">
        <v>152</v>
      </c>
      <c r="C6" s="39">
        <v>3</v>
      </c>
      <c r="D6" s="89" t="s">
        <v>154</v>
      </c>
      <c r="E6" s="89" t="s">
        <v>155</v>
      </c>
      <c r="F6" s="39">
        <v>6</v>
      </c>
    </row>
    <row r="7" spans="1:6" ht="18.75" customHeight="1">
      <c r="A7" s="21" t="s">
        <v>536</v>
      </c>
      <c r="B7" s="21"/>
      <c r="C7" s="23"/>
      <c r="D7" s="90"/>
      <c r="E7" s="91"/>
      <c r="F7" s="91"/>
    </row>
    <row r="8" spans="1:6" ht="18.75" customHeight="1">
      <c r="A8" s="334" t="s">
        <v>113</v>
      </c>
      <c r="B8" s="335"/>
      <c r="C8" s="336" t="s">
        <v>113</v>
      </c>
      <c r="D8" s="92" t="s">
        <v>110</v>
      </c>
      <c r="E8" s="93" t="s">
        <v>110</v>
      </c>
      <c r="F8" s="93" t="s">
        <v>110</v>
      </c>
    </row>
    <row r="9" spans="1:6" ht="30" customHeight="1">
      <c r="A9" s="337" t="s">
        <v>537</v>
      </c>
      <c r="B9" s="337"/>
      <c r="C9" s="337"/>
      <c r="D9" s="337"/>
      <c r="E9" s="337"/>
      <c r="F9" s="337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view="pageBreakPreview" zoomScaleSheetLayoutView="100" workbookViewId="0" topLeftCell="A1">
      <selection activeCell="R1" sqref="R1"/>
    </sheetView>
  </sheetViews>
  <sheetFormatPr defaultColWidth="9.140625" defaultRowHeight="14.25" customHeight="1"/>
  <cols>
    <col min="1" max="1" width="18.7109375" style="19" customWidth="1"/>
    <col min="2" max="2" width="19.57421875" style="19" customWidth="1"/>
    <col min="3" max="3" width="25.57421875" style="19" customWidth="1"/>
    <col min="4" max="4" width="6.8515625" style="19" customWidth="1"/>
    <col min="5" max="6" width="10.28125" style="19" customWidth="1"/>
    <col min="7" max="7" width="10.140625" style="19" customWidth="1"/>
    <col min="8" max="8" width="7.140625" style="19" customWidth="1"/>
    <col min="9" max="9" width="8.140625" style="19" customWidth="1"/>
    <col min="10" max="10" width="8.00390625" style="19" customWidth="1"/>
    <col min="11" max="11" width="9.140625" style="51" customWidth="1"/>
    <col min="12" max="12" width="9.140625" style="19" customWidth="1"/>
    <col min="13" max="13" width="6.8515625" style="19" customWidth="1"/>
    <col min="14" max="14" width="9.8515625" style="19" customWidth="1"/>
    <col min="15" max="15" width="8.00390625" style="19" customWidth="1"/>
    <col min="16" max="16" width="9.140625" style="51" customWidth="1"/>
    <col min="17" max="17" width="10.421875" style="19" customWidth="1"/>
    <col min="18" max="18" width="11.28125" style="51" customWidth="1"/>
    <col min="19" max="16384" width="9.140625" style="51" customWidth="1"/>
  </cols>
  <sheetData>
    <row r="1" spans="1:18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P1" s="27"/>
      <c r="Q1" s="84"/>
      <c r="R1" s="3" t="str">
        <f>HYPERLINK("#目录!$A$1","返回目录")</f>
        <v>返回目录</v>
      </c>
    </row>
    <row r="2" spans="1:17" ht="27.75" customHeight="1">
      <c r="A2" s="341" t="s">
        <v>540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  <c r="L2" s="233"/>
      <c r="M2" s="233"/>
      <c r="N2" s="233"/>
      <c r="O2" s="233"/>
      <c r="P2" s="234"/>
      <c r="Q2" s="233"/>
    </row>
    <row r="3" spans="1:17" ht="18.75" customHeight="1">
      <c r="A3" s="225" t="str">
        <f>'表一财务收支预算总表01-1'!A3</f>
        <v>单位名称：鹤庆县血吸虫病防治站</v>
      </c>
      <c r="B3" s="235"/>
      <c r="C3" s="235"/>
      <c r="D3" s="235"/>
      <c r="E3" s="235"/>
      <c r="F3" s="235"/>
      <c r="G3" s="72"/>
      <c r="H3" s="72"/>
      <c r="I3" s="72"/>
      <c r="J3" s="72"/>
      <c r="P3" s="27"/>
      <c r="Q3" s="84" t="s">
        <v>23</v>
      </c>
    </row>
    <row r="4" spans="1:17" ht="15.75" customHeight="1">
      <c r="A4" s="257" t="s">
        <v>541</v>
      </c>
      <c r="B4" s="354" t="s">
        <v>542</v>
      </c>
      <c r="C4" s="354" t="s">
        <v>543</v>
      </c>
      <c r="D4" s="354" t="s">
        <v>544</v>
      </c>
      <c r="E4" s="354" t="s">
        <v>545</v>
      </c>
      <c r="F4" s="354" t="s">
        <v>546</v>
      </c>
      <c r="G4" s="342" t="s">
        <v>379</v>
      </c>
      <c r="H4" s="343"/>
      <c r="I4" s="343"/>
      <c r="J4" s="342"/>
      <c r="K4" s="344"/>
      <c r="L4" s="342"/>
      <c r="M4" s="342"/>
      <c r="N4" s="342"/>
      <c r="O4" s="342"/>
      <c r="P4" s="344"/>
      <c r="Q4" s="345"/>
    </row>
    <row r="5" spans="1:17" ht="17.25" customHeight="1">
      <c r="A5" s="353"/>
      <c r="B5" s="355"/>
      <c r="C5" s="355"/>
      <c r="D5" s="355"/>
      <c r="E5" s="355"/>
      <c r="F5" s="355"/>
      <c r="G5" s="356" t="s">
        <v>72</v>
      </c>
      <c r="H5" s="254" t="s">
        <v>75</v>
      </c>
      <c r="I5" s="254" t="s">
        <v>547</v>
      </c>
      <c r="J5" s="355" t="s">
        <v>548</v>
      </c>
      <c r="K5" s="357" t="s">
        <v>549</v>
      </c>
      <c r="L5" s="346" t="s">
        <v>79</v>
      </c>
      <c r="M5" s="346"/>
      <c r="N5" s="346"/>
      <c r="O5" s="346"/>
      <c r="P5" s="347"/>
      <c r="Q5" s="348"/>
    </row>
    <row r="6" spans="1:17" ht="54" customHeight="1">
      <c r="A6" s="258"/>
      <c r="B6" s="348"/>
      <c r="C6" s="348"/>
      <c r="D6" s="348"/>
      <c r="E6" s="348"/>
      <c r="F6" s="348"/>
      <c r="G6" s="346"/>
      <c r="H6" s="254"/>
      <c r="I6" s="254"/>
      <c r="J6" s="348"/>
      <c r="K6" s="358"/>
      <c r="L6" s="73" t="s">
        <v>74</v>
      </c>
      <c r="M6" s="73" t="s">
        <v>80</v>
      </c>
      <c r="N6" s="73" t="s">
        <v>429</v>
      </c>
      <c r="O6" s="73" t="s">
        <v>82</v>
      </c>
      <c r="P6" s="83" t="s">
        <v>83</v>
      </c>
      <c r="Q6" s="73" t="s">
        <v>84</v>
      </c>
    </row>
    <row r="7" spans="1:17" ht="15" customHeight="1">
      <c r="A7" s="35">
        <v>1</v>
      </c>
      <c r="B7" s="74">
        <v>2</v>
      </c>
      <c r="C7" s="74">
        <v>3</v>
      </c>
      <c r="D7" s="35">
        <v>4</v>
      </c>
      <c r="E7" s="74">
        <v>5</v>
      </c>
      <c r="F7" s="74">
        <v>6</v>
      </c>
      <c r="G7" s="35">
        <v>7</v>
      </c>
      <c r="H7" s="74">
        <v>8</v>
      </c>
      <c r="I7" s="74">
        <v>9</v>
      </c>
      <c r="J7" s="35">
        <v>10</v>
      </c>
      <c r="K7" s="74">
        <v>11</v>
      </c>
      <c r="L7" s="74">
        <v>12</v>
      </c>
      <c r="M7" s="35">
        <v>13</v>
      </c>
      <c r="N7" s="74">
        <v>14</v>
      </c>
      <c r="O7" s="74">
        <v>15</v>
      </c>
      <c r="P7" s="35">
        <v>16</v>
      </c>
      <c r="Q7" s="74">
        <v>17</v>
      </c>
    </row>
    <row r="8" spans="1:17" ht="21" customHeight="1">
      <c r="A8" s="75" t="s">
        <v>536</v>
      </c>
      <c r="B8" s="76"/>
      <c r="C8" s="76"/>
      <c r="D8" s="76"/>
      <c r="E8" s="77"/>
      <c r="F8" s="78" t="s">
        <v>110</v>
      </c>
      <c r="G8" s="78" t="s">
        <v>110</v>
      </c>
      <c r="H8" s="78" t="s">
        <v>110</v>
      </c>
      <c r="I8" s="78" t="s">
        <v>110</v>
      </c>
      <c r="J8" s="78" t="s">
        <v>110</v>
      </c>
      <c r="K8" s="78" t="s">
        <v>110</v>
      </c>
      <c r="L8" s="78" t="s">
        <v>110</v>
      </c>
      <c r="M8" s="78" t="s">
        <v>110</v>
      </c>
      <c r="N8" s="78" t="s">
        <v>110</v>
      </c>
      <c r="O8" s="78"/>
      <c r="P8" s="78" t="s">
        <v>110</v>
      </c>
      <c r="Q8" s="78" t="s">
        <v>110</v>
      </c>
    </row>
    <row r="9" spans="1:17" ht="21" customHeight="1">
      <c r="A9" s="79" t="s">
        <v>110</v>
      </c>
      <c r="B9" s="80" t="s">
        <v>110</v>
      </c>
      <c r="C9" s="80" t="s">
        <v>110</v>
      </c>
      <c r="D9" s="80" t="s">
        <v>110</v>
      </c>
      <c r="E9" s="81" t="s">
        <v>110</v>
      </c>
      <c r="F9" s="81" t="s">
        <v>110</v>
      </c>
      <c r="G9" s="81" t="s">
        <v>110</v>
      </c>
      <c r="H9" s="81" t="s">
        <v>110</v>
      </c>
      <c r="I9" s="81" t="s">
        <v>110</v>
      </c>
      <c r="J9" s="81" t="s">
        <v>110</v>
      </c>
      <c r="K9" s="82" t="s">
        <v>110</v>
      </c>
      <c r="L9" s="81" t="s">
        <v>110</v>
      </c>
      <c r="M9" s="81" t="s">
        <v>110</v>
      </c>
      <c r="N9" s="81" t="s">
        <v>110</v>
      </c>
      <c r="O9" s="81"/>
      <c r="P9" s="82" t="s">
        <v>110</v>
      </c>
      <c r="Q9" s="81" t="s">
        <v>110</v>
      </c>
    </row>
    <row r="10" spans="1:17" ht="21" customHeight="1">
      <c r="A10" s="349" t="s">
        <v>113</v>
      </c>
      <c r="B10" s="350"/>
      <c r="C10" s="350"/>
      <c r="D10" s="350"/>
      <c r="E10" s="351"/>
      <c r="F10" s="82" t="s">
        <v>110</v>
      </c>
      <c r="G10" s="82" t="s">
        <v>110</v>
      </c>
      <c r="H10" s="82" t="s">
        <v>110</v>
      </c>
      <c r="I10" s="82" t="s">
        <v>110</v>
      </c>
      <c r="J10" s="82" t="s">
        <v>110</v>
      </c>
      <c r="K10" s="82" t="s">
        <v>110</v>
      </c>
      <c r="L10" s="82" t="s">
        <v>110</v>
      </c>
      <c r="M10" s="82" t="s">
        <v>110</v>
      </c>
      <c r="N10" s="82" t="s">
        <v>110</v>
      </c>
      <c r="O10" s="82"/>
      <c r="P10" s="82" t="s">
        <v>110</v>
      </c>
      <c r="Q10" s="82" t="s">
        <v>110</v>
      </c>
    </row>
    <row r="11" spans="1:17" ht="27" customHeight="1">
      <c r="A11" s="352" t="s">
        <v>537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51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Q2"/>
    <mergeCell ref="A3:F3"/>
    <mergeCell ref="G4:Q4"/>
    <mergeCell ref="L5:Q5"/>
    <mergeCell ref="A10:E10"/>
    <mergeCell ref="A11:P11"/>
    <mergeCell ref="A4:A6"/>
    <mergeCell ref="B4:B6"/>
    <mergeCell ref="C4:C6"/>
    <mergeCell ref="D4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view="pageBreakPreview" zoomScaleSheetLayoutView="100" workbookViewId="0" topLeftCell="A1">
      <selection activeCell="S1" sqref="S1"/>
    </sheetView>
  </sheetViews>
  <sheetFormatPr defaultColWidth="8.7109375" defaultRowHeight="14.25" customHeight="1"/>
  <cols>
    <col min="1" max="7" width="9.140625" style="50" customWidth="1"/>
    <col min="8" max="11" width="8.57421875" style="19" customWidth="1"/>
    <col min="12" max="12" width="8.57421875" style="51" customWidth="1"/>
    <col min="13" max="14" width="8.57421875" style="19" customWidth="1"/>
    <col min="15" max="15" width="10.57421875" style="19" customWidth="1"/>
    <col min="16" max="16" width="8.57421875" style="19" customWidth="1"/>
    <col min="17" max="17" width="8.57421875" style="51" customWidth="1"/>
    <col min="18" max="18" width="10.140625" style="19" customWidth="1"/>
    <col min="19" max="19" width="11.28125" style="51" customWidth="1"/>
    <col min="20" max="247" width="9.140625" style="51" bestFit="1" customWidth="1"/>
    <col min="248" max="16384" width="8.7109375" style="51" customWidth="1"/>
  </cols>
  <sheetData>
    <row r="1" spans="1:19" ht="21" customHeight="1">
      <c r="A1" s="52"/>
      <c r="B1" s="52"/>
      <c r="C1" s="52"/>
      <c r="D1" s="52"/>
      <c r="E1" s="52"/>
      <c r="F1" s="52"/>
      <c r="G1" s="52"/>
      <c r="H1" s="53"/>
      <c r="I1" s="53"/>
      <c r="J1" s="53"/>
      <c r="K1" s="53"/>
      <c r="L1" s="62"/>
      <c r="M1" s="63"/>
      <c r="N1" s="63"/>
      <c r="O1" s="63"/>
      <c r="P1" s="63"/>
      <c r="Q1" s="68"/>
      <c r="R1" s="69"/>
      <c r="S1" s="3" t="str">
        <f>HYPERLINK("#目录!$A$1","返回目录")</f>
        <v>返回目录</v>
      </c>
    </row>
    <row r="2" spans="1:18" ht="27.75" customHeight="1">
      <c r="A2" s="359" t="s">
        <v>550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8" s="49" customFormat="1" ht="25.5" customHeight="1">
      <c r="A3" s="360" t="str">
        <f>'表一财务收支预算总表01-1'!A3</f>
        <v>单位名称：鹤庆县血吸虫病防治站</v>
      </c>
      <c r="B3" s="360"/>
      <c r="C3" s="360"/>
      <c r="D3" s="360"/>
      <c r="E3" s="360"/>
      <c r="F3" s="360"/>
      <c r="G3" s="360"/>
      <c r="H3" s="360"/>
      <c r="I3" s="360"/>
      <c r="J3" s="360"/>
      <c r="K3" s="64"/>
      <c r="M3" s="65"/>
      <c r="N3" s="65"/>
      <c r="O3" s="65"/>
      <c r="P3" s="65"/>
      <c r="Q3" s="70"/>
      <c r="R3" s="71" t="s">
        <v>23</v>
      </c>
    </row>
    <row r="4" spans="1:18" ht="15.75" customHeight="1">
      <c r="A4" s="254" t="s">
        <v>541</v>
      </c>
      <c r="B4" s="254" t="s">
        <v>551</v>
      </c>
      <c r="C4" s="254" t="s">
        <v>552</v>
      </c>
      <c r="D4" s="254" t="s">
        <v>553</v>
      </c>
      <c r="E4" s="254" t="s">
        <v>554</v>
      </c>
      <c r="F4" s="254" t="s">
        <v>555</v>
      </c>
      <c r="G4" s="254" t="s">
        <v>556</v>
      </c>
      <c r="H4" s="254" t="s">
        <v>379</v>
      </c>
      <c r="I4" s="254"/>
      <c r="J4" s="254"/>
      <c r="K4" s="254"/>
      <c r="L4" s="305"/>
      <c r="M4" s="254"/>
      <c r="N4" s="254"/>
      <c r="O4" s="254"/>
      <c r="P4" s="254"/>
      <c r="Q4" s="305"/>
      <c r="R4" s="254"/>
    </row>
    <row r="5" spans="1:18" ht="17.25" customHeight="1">
      <c r="A5" s="254"/>
      <c r="B5" s="254"/>
      <c r="C5" s="254"/>
      <c r="D5" s="254"/>
      <c r="E5" s="254"/>
      <c r="F5" s="254"/>
      <c r="G5" s="254"/>
      <c r="H5" s="254" t="s">
        <v>72</v>
      </c>
      <c r="I5" s="254" t="s">
        <v>75</v>
      </c>
      <c r="J5" s="254" t="s">
        <v>547</v>
      </c>
      <c r="K5" s="254" t="s">
        <v>548</v>
      </c>
      <c r="L5" s="361" t="s">
        <v>549</v>
      </c>
      <c r="M5" s="254" t="s">
        <v>79</v>
      </c>
      <c r="N5" s="254"/>
      <c r="O5" s="254"/>
      <c r="P5" s="254"/>
      <c r="Q5" s="361"/>
      <c r="R5" s="254"/>
    </row>
    <row r="6" spans="1:18" ht="54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305"/>
      <c r="M6" s="54" t="s">
        <v>74</v>
      </c>
      <c r="N6" s="54" t="s">
        <v>80</v>
      </c>
      <c r="O6" s="54" t="s">
        <v>429</v>
      </c>
      <c r="P6" s="54" t="s">
        <v>82</v>
      </c>
      <c r="Q6" s="66" t="s">
        <v>83</v>
      </c>
      <c r="R6" s="54" t="s">
        <v>84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34" t="s">
        <v>536</v>
      </c>
      <c r="B8" s="34"/>
      <c r="C8" s="34"/>
      <c r="D8" s="34"/>
      <c r="E8" s="34"/>
      <c r="F8" s="34"/>
      <c r="G8" s="34"/>
      <c r="H8" s="55"/>
      <c r="I8" s="55" t="s">
        <v>110</v>
      </c>
      <c r="J8" s="55" t="s">
        <v>110</v>
      </c>
      <c r="K8" s="55" t="s">
        <v>110</v>
      </c>
      <c r="L8" s="55" t="s">
        <v>110</v>
      </c>
      <c r="M8" s="55" t="s">
        <v>110</v>
      </c>
      <c r="N8" s="55" t="s">
        <v>110</v>
      </c>
      <c r="O8" s="55" t="s">
        <v>110</v>
      </c>
      <c r="P8" s="55"/>
      <c r="Q8" s="55" t="s">
        <v>110</v>
      </c>
      <c r="R8" s="55" t="s">
        <v>110</v>
      </c>
    </row>
    <row r="9" spans="1:18" ht="22.5" customHeight="1">
      <c r="A9" s="56"/>
      <c r="B9" s="57"/>
      <c r="C9" s="57"/>
      <c r="D9" s="57"/>
      <c r="E9" s="57"/>
      <c r="F9" s="57"/>
      <c r="G9" s="57"/>
      <c r="H9" s="58" t="s">
        <v>110</v>
      </c>
      <c r="I9" s="58" t="s">
        <v>110</v>
      </c>
      <c r="J9" s="58" t="s">
        <v>110</v>
      </c>
      <c r="K9" s="58" t="s">
        <v>110</v>
      </c>
      <c r="L9" s="55" t="s">
        <v>110</v>
      </c>
      <c r="M9" s="58" t="s">
        <v>110</v>
      </c>
      <c r="N9" s="58" t="s">
        <v>110</v>
      </c>
      <c r="O9" s="58" t="s">
        <v>110</v>
      </c>
      <c r="P9" s="58"/>
      <c r="Q9" s="55" t="s">
        <v>110</v>
      </c>
      <c r="R9" s="58" t="s">
        <v>110</v>
      </c>
    </row>
    <row r="10" spans="1:18" ht="22.5" customHeight="1">
      <c r="A10" s="56"/>
      <c r="B10" s="59"/>
      <c r="C10" s="59"/>
      <c r="D10" s="59"/>
      <c r="E10" s="59"/>
      <c r="F10" s="59"/>
      <c r="G10" s="59"/>
      <c r="H10" s="60" t="s">
        <v>110</v>
      </c>
      <c r="I10" s="60" t="s">
        <v>110</v>
      </c>
      <c r="J10" s="60" t="s">
        <v>110</v>
      </c>
      <c r="K10" s="60" t="s">
        <v>110</v>
      </c>
      <c r="L10" s="60" t="s">
        <v>110</v>
      </c>
      <c r="M10" s="60" t="s">
        <v>110</v>
      </c>
      <c r="N10" s="60" t="s">
        <v>110</v>
      </c>
      <c r="O10" s="60" t="s">
        <v>110</v>
      </c>
      <c r="P10" s="60"/>
      <c r="Q10" s="60" t="s">
        <v>110</v>
      </c>
      <c r="R10" s="60" t="s">
        <v>110</v>
      </c>
    </row>
    <row r="11" spans="1:18" ht="22.5" customHeight="1">
      <c r="A11" s="362" t="s">
        <v>113</v>
      </c>
      <c r="B11" s="362"/>
      <c r="C11" s="362"/>
      <c r="D11" s="362"/>
      <c r="E11" s="362"/>
      <c r="F11" s="362"/>
      <c r="G11" s="362"/>
      <c r="H11" s="61"/>
      <c r="I11" s="61"/>
      <c r="J11" s="61"/>
      <c r="K11" s="61"/>
      <c r="L11" s="67"/>
      <c r="M11" s="61"/>
      <c r="N11" s="61"/>
      <c r="O11" s="61"/>
      <c r="P11" s="61"/>
      <c r="Q11" s="67"/>
      <c r="R11" s="61"/>
    </row>
    <row r="12" spans="1:18" ht="24" customHeight="1">
      <c r="A12" s="363" t="s">
        <v>537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J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1" right="0.71" top="0.75" bottom="0.75" header="0.31" footer="0.31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view="pageBreakPreview" zoomScaleSheetLayoutView="100" workbookViewId="0" topLeftCell="A1">
      <selection activeCell="N1" sqref="N1"/>
    </sheetView>
  </sheetViews>
  <sheetFormatPr defaultColWidth="8.8515625" defaultRowHeight="14.25" customHeight="1"/>
  <cols>
    <col min="1" max="1" width="45.8515625" style="28" customWidth="1"/>
    <col min="2" max="5" width="8.7109375" style="28" customWidth="1"/>
    <col min="6" max="13" width="8.7109375" style="20" customWidth="1"/>
    <col min="14" max="14" width="12.140625" style="20" customWidth="1"/>
    <col min="15" max="234" width="9.140625" style="20" bestFit="1" customWidth="1"/>
    <col min="235" max="16384" width="8.8515625" style="20" customWidth="1"/>
  </cols>
  <sheetData>
    <row r="1" spans="1:14" ht="29.25" customHeight="1">
      <c r="A1" s="29"/>
      <c r="B1" s="29"/>
      <c r="C1" s="29"/>
      <c r="D1" s="30"/>
      <c r="E1" s="31"/>
      <c r="N1" s="3" t="str">
        <f>HYPERLINK("#目录!$A$1","返回目录")</f>
        <v>返回目录</v>
      </c>
    </row>
    <row r="2" spans="1:13" ht="27.75" customHeight="1">
      <c r="A2" s="364" t="s">
        <v>557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2" ht="18" customHeight="1">
      <c r="A3" s="365" t="str">
        <f>'表一财务收支预算总表01-1'!A3</f>
        <v>单位名称：鹤庆县血吸虫病防治站</v>
      </c>
      <c r="B3" s="365"/>
      <c r="C3" s="365"/>
      <c r="K3" s="366" t="s">
        <v>23</v>
      </c>
      <c r="L3" s="366"/>
    </row>
    <row r="4" spans="1:13" ht="19.5" customHeight="1">
      <c r="A4" s="229" t="s">
        <v>558</v>
      </c>
      <c r="B4" s="227" t="s">
        <v>379</v>
      </c>
      <c r="C4" s="270"/>
      <c r="D4" s="270"/>
      <c r="E4" s="263" t="s">
        <v>559</v>
      </c>
      <c r="F4" s="263"/>
      <c r="G4" s="263"/>
      <c r="H4" s="263"/>
      <c r="I4" s="263"/>
      <c r="J4" s="263"/>
      <c r="K4" s="263"/>
      <c r="L4" s="263"/>
      <c r="M4" s="263"/>
    </row>
    <row r="5" spans="1:13" ht="40.5" customHeight="1">
      <c r="A5" s="230"/>
      <c r="B5" s="36" t="s">
        <v>72</v>
      </c>
      <c r="C5" s="37" t="s">
        <v>75</v>
      </c>
      <c r="D5" s="38" t="s">
        <v>560</v>
      </c>
      <c r="E5" s="34" t="s">
        <v>561</v>
      </c>
      <c r="F5" s="34" t="s">
        <v>562</v>
      </c>
      <c r="G5" s="34" t="s">
        <v>563</v>
      </c>
      <c r="H5" s="34" t="s">
        <v>564</v>
      </c>
      <c r="I5" s="34" t="s">
        <v>565</v>
      </c>
      <c r="J5" s="34" t="s">
        <v>566</v>
      </c>
      <c r="K5" s="34" t="s">
        <v>567</v>
      </c>
      <c r="L5" s="34" t="s">
        <v>568</v>
      </c>
      <c r="M5" s="34" t="s">
        <v>569</v>
      </c>
    </row>
    <row r="6" spans="1:13" ht="19.5" customHeight="1">
      <c r="A6" s="39">
        <v>1</v>
      </c>
      <c r="B6" s="39">
        <v>2</v>
      </c>
      <c r="C6" s="39">
        <v>3</v>
      </c>
      <c r="D6" s="40">
        <v>4</v>
      </c>
      <c r="E6" s="35">
        <v>5</v>
      </c>
      <c r="F6" s="35">
        <v>6</v>
      </c>
      <c r="G6" s="41">
        <v>7</v>
      </c>
      <c r="H6" s="35">
        <v>8</v>
      </c>
      <c r="I6" s="35">
        <v>9</v>
      </c>
      <c r="J6" s="41">
        <v>10</v>
      </c>
      <c r="K6" s="35">
        <v>11</v>
      </c>
      <c r="L6" s="46">
        <v>12</v>
      </c>
      <c r="M6" s="47">
        <v>13</v>
      </c>
    </row>
    <row r="7" spans="1:13" ht="19.5" customHeight="1">
      <c r="A7" s="23" t="s">
        <v>536</v>
      </c>
      <c r="B7" s="24"/>
      <c r="C7" s="24"/>
      <c r="D7" s="42"/>
      <c r="E7" s="24"/>
      <c r="F7" s="24"/>
      <c r="G7" s="24"/>
      <c r="H7" s="24"/>
      <c r="I7" s="24"/>
      <c r="J7" s="24"/>
      <c r="K7" s="24"/>
      <c r="L7" s="24"/>
      <c r="M7" s="48"/>
    </row>
    <row r="8" spans="1:13" ht="19.5" customHeight="1">
      <c r="A8" s="43" t="s">
        <v>110</v>
      </c>
      <c r="B8" s="44" t="s">
        <v>110</v>
      </c>
      <c r="C8" s="44" t="s">
        <v>110</v>
      </c>
      <c r="D8" s="45" t="s">
        <v>110</v>
      </c>
      <c r="E8" s="44" t="s">
        <v>110</v>
      </c>
      <c r="F8" s="44" t="s">
        <v>110</v>
      </c>
      <c r="G8" s="44" t="s">
        <v>110</v>
      </c>
      <c r="H8" s="44" t="s">
        <v>110</v>
      </c>
      <c r="I8" s="44" t="s">
        <v>110</v>
      </c>
      <c r="J8" s="44" t="s">
        <v>110</v>
      </c>
      <c r="K8" s="44" t="s">
        <v>110</v>
      </c>
      <c r="L8" s="44" t="s">
        <v>110</v>
      </c>
      <c r="M8" s="44" t="s">
        <v>110</v>
      </c>
    </row>
    <row r="9" spans="1:5" ht="25.5" customHeight="1">
      <c r="A9" s="367" t="s">
        <v>537</v>
      </c>
      <c r="B9" s="367"/>
      <c r="C9" s="367"/>
      <c r="D9" s="367"/>
      <c r="E9" s="367"/>
    </row>
  </sheetData>
  <sheetProtection/>
  <mergeCells count="7">
    <mergeCell ref="A2:M2"/>
    <mergeCell ref="A3:C3"/>
    <mergeCell ref="K3:L3"/>
    <mergeCell ref="B4:D4"/>
    <mergeCell ref="E4:M4"/>
    <mergeCell ref="A9:E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30.57421875" style="19" customWidth="1"/>
    <col min="2" max="2" width="19.8515625" style="19" customWidth="1"/>
    <col min="3" max="3" width="19.7109375" style="19" customWidth="1"/>
    <col min="4" max="4" width="18.8515625" style="19" customWidth="1"/>
    <col min="5" max="5" width="19.7109375" style="19" customWidth="1"/>
    <col min="6" max="6" width="11.28125" style="20" customWidth="1"/>
    <col min="7" max="7" width="18.140625" style="19" customWidth="1"/>
    <col min="8" max="8" width="9.8515625" style="20" customWidth="1"/>
    <col min="9" max="9" width="11.00390625" style="20" customWidth="1"/>
    <col min="10" max="10" width="18.8515625" style="19" customWidth="1"/>
    <col min="11" max="11" width="12.8515625" style="20" customWidth="1"/>
    <col min="12" max="16384" width="9.140625" style="20" customWidth="1"/>
  </cols>
  <sheetData>
    <row r="1" spans="10:11" ht="26.25" customHeight="1">
      <c r="J1" s="27"/>
      <c r="K1" s="3" t="str">
        <f>HYPERLINK("#目录!$A$1","返回目录")</f>
        <v>返回目录</v>
      </c>
    </row>
    <row r="2" spans="1:10" ht="28.5" customHeight="1">
      <c r="A2" s="223" t="s">
        <v>570</v>
      </c>
      <c r="B2" s="233"/>
      <c r="C2" s="233"/>
      <c r="D2" s="233"/>
      <c r="E2" s="233"/>
      <c r="F2" s="234"/>
      <c r="G2" s="233"/>
      <c r="H2" s="234"/>
      <c r="I2" s="234"/>
      <c r="J2" s="233"/>
    </row>
    <row r="3" spans="1:8" ht="17.25" customHeight="1">
      <c r="A3" s="322" t="str">
        <f>'表一财务收支预算总表01-1'!A3</f>
        <v>单位名称：鹤庆县血吸虫病防治站</v>
      </c>
      <c r="B3" s="267"/>
      <c r="C3" s="267"/>
      <c r="D3" s="267"/>
      <c r="E3" s="267"/>
      <c r="F3" s="323"/>
      <c r="G3" s="267"/>
      <c r="H3" s="323"/>
    </row>
    <row r="4" spans="1:10" ht="44.25" customHeight="1">
      <c r="A4" s="21" t="s">
        <v>514</v>
      </c>
      <c r="B4" s="21" t="s">
        <v>515</v>
      </c>
      <c r="C4" s="21" t="s">
        <v>466</v>
      </c>
      <c r="D4" s="21" t="s">
        <v>467</v>
      </c>
      <c r="E4" s="21" t="s">
        <v>468</v>
      </c>
      <c r="F4" s="22" t="s">
        <v>469</v>
      </c>
      <c r="G4" s="21" t="s">
        <v>470</v>
      </c>
      <c r="H4" s="22" t="s">
        <v>471</v>
      </c>
      <c r="I4" s="22" t="s">
        <v>472</v>
      </c>
      <c r="J4" s="21" t="s">
        <v>464</v>
      </c>
    </row>
    <row r="5" spans="1:10" ht="19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536</v>
      </c>
      <c r="B6" s="23"/>
      <c r="C6" s="23"/>
      <c r="D6" s="23"/>
      <c r="E6" s="23"/>
      <c r="F6" s="24"/>
      <c r="G6" s="23"/>
      <c r="H6" s="24"/>
      <c r="I6" s="24"/>
      <c r="J6" s="23"/>
    </row>
    <row r="7" spans="1:10" ht="42.75" customHeight="1">
      <c r="A7" s="25" t="s">
        <v>110</v>
      </c>
      <c r="B7" s="25" t="s">
        <v>110</v>
      </c>
      <c r="C7" s="25" t="s">
        <v>110</v>
      </c>
      <c r="D7" s="25" t="s">
        <v>110</v>
      </c>
      <c r="E7" s="26" t="s">
        <v>110</v>
      </c>
      <c r="F7" s="25" t="s">
        <v>110</v>
      </c>
      <c r="G7" s="26" t="s">
        <v>110</v>
      </c>
      <c r="H7" s="25" t="s">
        <v>110</v>
      </c>
      <c r="I7" s="25" t="s">
        <v>110</v>
      </c>
      <c r="J7" s="26" t="s">
        <v>110</v>
      </c>
    </row>
    <row r="8" spans="1:10" ht="21" customHeight="1">
      <c r="A8" s="352" t="s">
        <v>537</v>
      </c>
      <c r="B8" s="352"/>
      <c r="C8" s="352"/>
      <c r="D8" s="352"/>
      <c r="E8" s="352"/>
      <c r="F8" s="352"/>
      <c r="G8" s="352"/>
      <c r="H8" s="352"/>
      <c r="I8" s="352"/>
      <c r="J8" s="352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29.00390625" style="14" bestFit="1" customWidth="1"/>
    <col min="2" max="2" width="18.7109375" style="14" customWidth="1"/>
    <col min="3" max="3" width="24.8515625" style="14" customWidth="1"/>
    <col min="4" max="4" width="23.57421875" style="14" customWidth="1"/>
    <col min="5" max="5" width="15.140625" style="14" customWidth="1"/>
    <col min="6" max="6" width="20.00390625" style="14" customWidth="1"/>
    <col min="7" max="7" width="17.28125" style="14" customWidth="1"/>
    <col min="8" max="8" width="18.8515625" style="14" customWidth="1"/>
    <col min="9" max="9" width="12.00390625" style="14" customWidth="1"/>
    <col min="10" max="16384" width="9.140625" style="14" customWidth="1"/>
  </cols>
  <sheetData>
    <row r="1" spans="8:9" ht="18">
      <c r="H1" s="15"/>
      <c r="I1" s="3" t="str">
        <f>HYPERLINK("#目录!$A$1","返回目录")</f>
        <v>返回目录</v>
      </c>
    </row>
    <row r="2" spans="1:8" ht="28.5">
      <c r="A2" s="368" t="s">
        <v>571</v>
      </c>
      <c r="B2" s="368"/>
      <c r="C2" s="368"/>
      <c r="D2" s="368"/>
      <c r="E2" s="368"/>
      <c r="F2" s="368"/>
      <c r="G2" s="368"/>
      <c r="H2" s="368"/>
    </row>
    <row r="3" spans="1:2" ht="13.5">
      <c r="A3" s="10" t="str">
        <f>'表一财务收支预算总表01-1'!A3</f>
        <v>单位名称：鹤庆县血吸虫病防治站</v>
      </c>
      <c r="B3" s="10"/>
    </row>
    <row r="4" spans="1:8" ht="18" customHeight="1">
      <c r="A4" s="374" t="s">
        <v>372</v>
      </c>
      <c r="B4" s="374" t="s">
        <v>572</v>
      </c>
      <c r="C4" s="374" t="s">
        <v>573</v>
      </c>
      <c r="D4" s="374" t="s">
        <v>574</v>
      </c>
      <c r="E4" s="374" t="s">
        <v>575</v>
      </c>
      <c r="F4" s="369" t="s">
        <v>576</v>
      </c>
      <c r="G4" s="370"/>
      <c r="H4" s="371"/>
    </row>
    <row r="5" spans="1:8" ht="18" customHeight="1">
      <c r="A5" s="375"/>
      <c r="B5" s="375"/>
      <c r="C5" s="375"/>
      <c r="D5" s="375"/>
      <c r="E5" s="375"/>
      <c r="F5" s="16" t="s">
        <v>545</v>
      </c>
      <c r="G5" s="16" t="s">
        <v>577</v>
      </c>
      <c r="H5" s="16" t="s">
        <v>578</v>
      </c>
    </row>
    <row r="6" spans="1:8" ht="21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24" customHeight="1">
      <c r="A7" s="17" t="s">
        <v>536</v>
      </c>
      <c r="B7" s="17"/>
      <c r="C7" s="17"/>
      <c r="D7" s="17"/>
      <c r="E7" s="17"/>
      <c r="F7" s="17"/>
      <c r="G7" s="17"/>
      <c r="H7" s="17"/>
    </row>
    <row r="8" spans="1:8" ht="24" customHeight="1">
      <c r="A8" s="18"/>
      <c r="B8" s="18"/>
      <c r="C8" s="18"/>
      <c r="D8" s="18"/>
      <c r="E8" s="18"/>
      <c r="F8" s="17"/>
      <c r="G8" s="17"/>
      <c r="H8" s="17"/>
    </row>
    <row r="9" spans="1:8" ht="22.5" customHeight="1">
      <c r="A9" s="372" t="s">
        <v>537</v>
      </c>
      <c r="B9" s="373"/>
      <c r="C9" s="373"/>
      <c r="D9" s="373"/>
      <c r="E9" s="373"/>
      <c r="F9" s="373"/>
      <c r="G9" s="373"/>
      <c r="H9" s="373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view="pageBreakPreview" zoomScaleSheetLayoutView="100" workbookViewId="0" topLeftCell="A1">
      <selection activeCell="E1" sqref="E1"/>
    </sheetView>
  </sheetViews>
  <sheetFormatPr defaultColWidth="8.00390625" defaultRowHeight="12.75"/>
  <cols>
    <col min="1" max="1" width="39.57421875" style="31" customWidth="1"/>
    <col min="2" max="2" width="30.7109375" style="31" customWidth="1"/>
    <col min="3" max="3" width="40.421875" style="31" customWidth="1"/>
    <col min="4" max="4" width="30.7109375" style="31" customWidth="1"/>
    <col min="5" max="5" width="14.421875" style="20" customWidth="1"/>
    <col min="6" max="16384" width="8.00390625" style="20" customWidth="1"/>
  </cols>
  <sheetData>
    <row r="1" spans="1:5" ht="16.5" customHeight="1">
      <c r="A1" s="199"/>
      <c r="B1" s="191"/>
      <c r="C1" s="191"/>
      <c r="D1" s="200"/>
      <c r="E1" s="201" t="str">
        <f>HYPERLINK("#目录!$A$1","返回目录")</f>
        <v>返回目录</v>
      </c>
    </row>
    <row r="2" spans="1:5" ht="36" customHeight="1">
      <c r="A2" s="223" t="s">
        <v>21</v>
      </c>
      <c r="B2" s="224"/>
      <c r="C2" s="224"/>
      <c r="D2" s="224"/>
      <c r="E2" s="202"/>
    </row>
    <row r="3" spans="1:4" ht="21" customHeight="1">
      <c r="A3" s="225" t="s">
        <v>22</v>
      </c>
      <c r="B3" s="226"/>
      <c r="C3" s="177"/>
      <c r="D3" s="84" t="s">
        <v>23</v>
      </c>
    </row>
    <row r="4" spans="1:4" ht="15.75" customHeight="1">
      <c r="A4" s="227" t="s">
        <v>24</v>
      </c>
      <c r="B4" s="228"/>
      <c r="C4" s="227" t="s">
        <v>25</v>
      </c>
      <c r="D4" s="228"/>
    </row>
    <row r="5" spans="1:4" ht="9.75" customHeight="1">
      <c r="A5" s="229" t="s">
        <v>26</v>
      </c>
      <c r="B5" s="229" t="s">
        <v>27</v>
      </c>
      <c r="C5" s="229" t="s">
        <v>28</v>
      </c>
      <c r="D5" s="229" t="s">
        <v>27</v>
      </c>
    </row>
    <row r="6" spans="1:4" ht="9.75" customHeight="1">
      <c r="A6" s="230"/>
      <c r="B6" s="230"/>
      <c r="C6" s="230"/>
      <c r="D6" s="230"/>
    </row>
    <row r="7" spans="1:4" ht="18" customHeight="1">
      <c r="A7" s="203" t="s">
        <v>29</v>
      </c>
      <c r="B7" s="195">
        <v>452.81</v>
      </c>
      <c r="C7" s="203" t="s">
        <v>30</v>
      </c>
      <c r="D7" s="195"/>
    </row>
    <row r="8" spans="1:4" ht="18" customHeight="1">
      <c r="A8" s="203" t="s">
        <v>31</v>
      </c>
      <c r="B8" s="195"/>
      <c r="C8" s="203" t="s">
        <v>32</v>
      </c>
      <c r="D8" s="195"/>
    </row>
    <row r="9" spans="1:4" ht="18" customHeight="1">
      <c r="A9" s="203" t="s">
        <v>33</v>
      </c>
      <c r="B9" s="195"/>
      <c r="C9" s="203" t="s">
        <v>34</v>
      </c>
      <c r="D9" s="195"/>
    </row>
    <row r="10" spans="1:4" ht="18" customHeight="1">
      <c r="A10" s="203" t="s">
        <v>35</v>
      </c>
      <c r="B10" s="196"/>
      <c r="C10" s="203" t="s">
        <v>36</v>
      </c>
      <c r="D10" s="195"/>
    </row>
    <row r="11" spans="1:4" ht="18" customHeight="1">
      <c r="A11" s="203" t="s">
        <v>37</v>
      </c>
      <c r="B11" s="196"/>
      <c r="C11" s="203" t="s">
        <v>38</v>
      </c>
      <c r="D11" s="195"/>
    </row>
    <row r="12" spans="1:4" ht="15.75" customHeight="1">
      <c r="A12" s="203" t="s">
        <v>39</v>
      </c>
      <c r="B12" s="196"/>
      <c r="C12" s="203" t="s">
        <v>40</v>
      </c>
      <c r="D12" s="195"/>
    </row>
    <row r="13" spans="1:4" ht="15.75" customHeight="1">
      <c r="A13" s="203" t="s">
        <v>41</v>
      </c>
      <c r="B13" s="196"/>
      <c r="C13" s="203" t="s">
        <v>42</v>
      </c>
      <c r="D13" s="195"/>
    </row>
    <row r="14" spans="1:4" ht="15.75" customHeight="1">
      <c r="A14" s="203" t="s">
        <v>43</v>
      </c>
      <c r="B14" s="196"/>
      <c r="C14" s="203" t="s">
        <v>44</v>
      </c>
      <c r="D14" s="195">
        <v>1.8</v>
      </c>
    </row>
    <row r="15" spans="1:4" ht="15.75" customHeight="1">
      <c r="A15" s="204" t="s">
        <v>45</v>
      </c>
      <c r="B15" s="205"/>
      <c r="C15" s="203" t="s">
        <v>46</v>
      </c>
      <c r="D15" s="195">
        <f>451.01+6.92</f>
        <v>457.93</v>
      </c>
    </row>
    <row r="16" spans="1:4" ht="15.75" customHeight="1">
      <c r="A16" s="204" t="s">
        <v>47</v>
      </c>
      <c r="B16" s="206"/>
      <c r="C16" s="203" t="s">
        <v>48</v>
      </c>
      <c r="D16" s="195"/>
    </row>
    <row r="17" spans="1:4" ht="15.75" customHeight="1">
      <c r="A17" s="207"/>
      <c r="B17" s="206"/>
      <c r="C17" s="203" t="s">
        <v>49</v>
      </c>
      <c r="D17" s="195"/>
    </row>
    <row r="18" spans="1:4" ht="15.75" customHeight="1">
      <c r="A18" s="207"/>
      <c r="B18" s="206"/>
      <c r="C18" s="203" t="s">
        <v>50</v>
      </c>
      <c r="D18" s="195"/>
    </row>
    <row r="19" spans="1:4" ht="15.75" customHeight="1">
      <c r="A19" s="207"/>
      <c r="B19" s="206"/>
      <c r="C19" s="203" t="s">
        <v>51</v>
      </c>
      <c r="D19" s="195"/>
    </row>
    <row r="20" spans="1:4" ht="15.75" customHeight="1">
      <c r="A20" s="207"/>
      <c r="B20" s="206"/>
      <c r="C20" s="203" t="s">
        <v>52</v>
      </c>
      <c r="D20" s="195"/>
    </row>
    <row r="21" spans="1:4" ht="15.75" customHeight="1">
      <c r="A21" s="207"/>
      <c r="B21" s="206"/>
      <c r="C21" s="203" t="s">
        <v>53</v>
      </c>
      <c r="D21" s="195"/>
    </row>
    <row r="22" spans="1:4" ht="15.75" customHeight="1">
      <c r="A22" s="207"/>
      <c r="B22" s="206"/>
      <c r="C22" s="203" t="s">
        <v>54</v>
      </c>
      <c r="D22" s="195"/>
    </row>
    <row r="23" spans="1:4" ht="15.75" customHeight="1">
      <c r="A23" s="207"/>
      <c r="B23" s="206"/>
      <c r="C23" s="203" t="s">
        <v>55</v>
      </c>
      <c r="D23" s="195"/>
    </row>
    <row r="24" spans="1:4" ht="15.75" customHeight="1">
      <c r="A24" s="207"/>
      <c r="B24" s="206"/>
      <c r="C24" s="203" t="s">
        <v>56</v>
      </c>
      <c r="D24" s="195"/>
    </row>
    <row r="25" spans="1:4" ht="15.75" customHeight="1">
      <c r="A25" s="207"/>
      <c r="B25" s="206"/>
      <c r="C25" s="203" t="s">
        <v>57</v>
      </c>
      <c r="D25" s="195"/>
    </row>
    <row r="26" spans="1:4" ht="15.75" customHeight="1">
      <c r="A26" s="207"/>
      <c r="B26" s="206"/>
      <c r="C26" s="203" t="s">
        <v>58</v>
      </c>
      <c r="D26" s="195"/>
    </row>
    <row r="27" spans="1:4" ht="15.75" customHeight="1">
      <c r="A27" s="207"/>
      <c r="B27" s="206"/>
      <c r="C27" s="203" t="s">
        <v>59</v>
      </c>
      <c r="D27" s="195"/>
    </row>
    <row r="28" spans="1:4" ht="15.75" customHeight="1">
      <c r="A28" s="207"/>
      <c r="B28" s="206"/>
      <c r="C28" s="203" t="s">
        <v>60</v>
      </c>
      <c r="D28" s="195"/>
    </row>
    <row r="29" spans="1:4" ht="15.75" customHeight="1">
      <c r="A29" s="207"/>
      <c r="B29" s="206"/>
      <c r="C29" s="203" t="s">
        <v>61</v>
      </c>
      <c r="D29" s="195"/>
    </row>
    <row r="30" spans="1:4" ht="15.75" customHeight="1">
      <c r="A30" s="208" t="s">
        <v>62</v>
      </c>
      <c r="B30" s="209">
        <f>SUM(B7:B11)</f>
        <v>452.81</v>
      </c>
      <c r="C30" s="210" t="s">
        <v>63</v>
      </c>
      <c r="D30" s="211">
        <f>SUM(D7:D29)</f>
        <v>459.73</v>
      </c>
    </row>
    <row r="31" spans="1:4" ht="15.75" customHeight="1">
      <c r="A31" s="212" t="s">
        <v>64</v>
      </c>
      <c r="B31" s="209">
        <v>32.95</v>
      </c>
      <c r="C31" s="213" t="s">
        <v>65</v>
      </c>
      <c r="D31" s="211">
        <v>26.03</v>
      </c>
    </row>
    <row r="32" spans="1:4" ht="15.75" customHeight="1">
      <c r="A32" s="186" t="s">
        <v>66</v>
      </c>
      <c r="B32" s="214">
        <f>B30+B31</f>
        <v>485.76</v>
      </c>
      <c r="C32" s="185" t="s">
        <v>67</v>
      </c>
      <c r="D32" s="215">
        <f>D30+D31</f>
        <v>485.76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showGridLines="0" view="pageBreakPreview" zoomScaleSheetLayoutView="100" workbookViewId="0" topLeftCell="A1">
      <selection activeCell="A1" sqref="A1"/>
    </sheetView>
  </sheetViews>
  <sheetFormatPr defaultColWidth="8.8515625" defaultRowHeight="12.75"/>
  <cols>
    <col min="1" max="1" width="90.140625" style="9" customWidth="1"/>
    <col min="2" max="2" width="13.00390625" style="0" customWidth="1"/>
  </cols>
  <sheetData>
    <row r="1" spans="1:2" ht="46.5" customHeight="1">
      <c r="A1" s="2" t="s">
        <v>579</v>
      </c>
      <c r="B1" s="3" t="str">
        <f>HYPERLINK("#目录!$A$1","返回目录")</f>
        <v>返回目录</v>
      </c>
    </row>
    <row r="2" ht="21" customHeight="1">
      <c r="A2" s="10" t="str">
        <f>'表一财务收支预算总表01-1'!A3</f>
        <v>单位名称：鹤庆县血吸虫病防治站</v>
      </c>
    </row>
    <row r="3" ht="19.5" customHeight="1">
      <c r="A3" s="11" t="s">
        <v>580</v>
      </c>
    </row>
    <row r="4" ht="36" customHeight="1">
      <c r="A4" s="6" t="s">
        <v>536</v>
      </c>
    </row>
    <row r="5" ht="19.5" customHeight="1">
      <c r="A5" s="12" t="s">
        <v>581</v>
      </c>
    </row>
    <row r="6" ht="36" customHeight="1">
      <c r="A6" s="6"/>
    </row>
    <row r="7" ht="19.5" customHeight="1">
      <c r="A7" s="12" t="s">
        <v>582</v>
      </c>
    </row>
    <row r="8" ht="36" customHeight="1">
      <c r="A8" s="6"/>
    </row>
    <row r="9" ht="19.5" customHeight="1">
      <c r="A9" s="12" t="s">
        <v>583</v>
      </c>
    </row>
    <row r="10" ht="36" customHeight="1">
      <c r="A10" s="6"/>
    </row>
    <row r="11" ht="19.5" customHeight="1">
      <c r="A11" s="12" t="s">
        <v>584</v>
      </c>
    </row>
    <row r="12" ht="36" customHeight="1">
      <c r="A12" s="6"/>
    </row>
    <row r="13" ht="19.5" customHeight="1">
      <c r="A13" s="12" t="s">
        <v>585</v>
      </c>
    </row>
    <row r="14" ht="36" customHeight="1">
      <c r="A14" s="6"/>
    </row>
    <row r="15" ht="19.5" customHeight="1">
      <c r="A15" s="12" t="s">
        <v>586</v>
      </c>
    </row>
    <row r="16" ht="36" customHeight="1">
      <c r="A16" s="6"/>
    </row>
    <row r="17" ht="19.5" customHeight="1">
      <c r="A17" s="12" t="s">
        <v>587</v>
      </c>
    </row>
    <row r="18" ht="36" customHeight="1">
      <c r="A18" s="6"/>
    </row>
    <row r="19" ht="27" customHeight="1">
      <c r="A19" s="13" t="s">
        <v>537</v>
      </c>
    </row>
  </sheetData>
  <sheetProtection/>
  <printOptions/>
  <pageMargins left="0.75" right="0.47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7"/>
  <sheetViews>
    <sheetView showGridLines="0" view="pageBreakPreview" zoomScaleSheetLayoutView="100" workbookViewId="0" topLeftCell="A1">
      <selection activeCell="B1" sqref="B1"/>
    </sheetView>
  </sheetViews>
  <sheetFormatPr defaultColWidth="8.8515625" defaultRowHeight="12.75"/>
  <cols>
    <col min="1" max="1" width="84.7109375" style="1" customWidth="1"/>
    <col min="2" max="2" width="11.140625" style="0" customWidth="1"/>
  </cols>
  <sheetData>
    <row r="1" spans="1:2" ht="51.75" customHeight="1">
      <c r="A1" s="2" t="s">
        <v>588</v>
      </c>
      <c r="B1" s="3" t="str">
        <f>HYPERLINK("#目录!$A$1","返回目录")</f>
        <v>返回目录</v>
      </c>
    </row>
    <row r="2" ht="27.75" customHeight="1">
      <c r="A2" s="4" t="str">
        <f>'表一财务收支预算总表01-1'!A3</f>
        <v>单位名称：鹤庆县血吸虫病防治站</v>
      </c>
    </row>
    <row r="3" ht="253.5" customHeight="1">
      <c r="A3" s="5" t="s">
        <v>589</v>
      </c>
    </row>
    <row r="4" ht="48.75" customHeight="1">
      <c r="A4" s="6" t="s">
        <v>590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1.02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view="pageBreakPreview" zoomScaleSheetLayoutView="100" workbookViewId="0" topLeftCell="A1">
      <selection activeCell="U1" sqref="U1"/>
    </sheetView>
  </sheetViews>
  <sheetFormatPr defaultColWidth="8.00390625" defaultRowHeight="14.25" customHeight="1"/>
  <cols>
    <col min="1" max="1" width="13.140625" style="31" customWidth="1"/>
    <col min="2" max="2" width="18.140625" style="31" customWidth="1"/>
    <col min="3" max="14" width="7.7109375" style="31" customWidth="1"/>
    <col min="15" max="18" width="7.7109375" style="20" customWidth="1"/>
    <col min="19" max="20" width="7.7109375" style="31" customWidth="1"/>
    <col min="21" max="21" width="13.421875" style="20" customWidth="1"/>
    <col min="22" max="16384" width="8.00390625" style="20" customWidth="1"/>
  </cols>
  <sheetData>
    <row r="1" spans="1:21" ht="25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7"/>
      <c r="P1" s="197"/>
      <c r="Q1" s="197"/>
      <c r="R1" s="197"/>
      <c r="S1" s="231"/>
      <c r="T1" s="231"/>
      <c r="U1" s="3" t="str">
        <f>HYPERLINK("#目录!$A$1","返回目录")</f>
        <v>返回目录</v>
      </c>
    </row>
    <row r="2" spans="1:20" ht="36" customHeight="1">
      <c r="A2" s="232" t="s">
        <v>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  <c r="P2" s="234"/>
      <c r="Q2" s="234"/>
      <c r="R2" s="234"/>
      <c r="S2" s="233"/>
      <c r="T2" s="234"/>
    </row>
    <row r="3" spans="1:20" s="51" customFormat="1" ht="20.25" customHeight="1">
      <c r="A3" s="225" t="str">
        <f>'表一财务收支预算总表01-1'!A3</f>
        <v>单位名称：鹤庆县血吸虫病防治站</v>
      </c>
      <c r="B3" s="235"/>
      <c r="C3" s="235"/>
      <c r="D3" s="235"/>
      <c r="E3" s="72"/>
      <c r="F3" s="72"/>
      <c r="G3" s="72"/>
      <c r="H3" s="72"/>
      <c r="I3" s="72"/>
      <c r="J3" s="72"/>
      <c r="K3" s="72"/>
      <c r="L3" s="72"/>
      <c r="M3" s="72"/>
      <c r="N3" s="72"/>
      <c r="O3" s="198"/>
      <c r="P3" s="198"/>
      <c r="Q3" s="198"/>
      <c r="R3" s="198"/>
      <c r="S3" s="231" t="s">
        <v>23</v>
      </c>
      <c r="T3" s="231" t="s">
        <v>69</v>
      </c>
    </row>
    <row r="4" spans="1:20" ht="18.75" customHeight="1">
      <c r="A4" s="243" t="s">
        <v>70</v>
      </c>
      <c r="B4" s="246" t="s">
        <v>71</v>
      </c>
      <c r="C4" s="246" t="s">
        <v>72</v>
      </c>
      <c r="D4" s="236" t="s">
        <v>73</v>
      </c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236" t="s">
        <v>64</v>
      </c>
      <c r="P4" s="236"/>
      <c r="Q4" s="236"/>
      <c r="R4" s="236"/>
      <c r="S4" s="237"/>
      <c r="T4" s="239"/>
    </row>
    <row r="5" spans="1:20" ht="18.75" customHeight="1">
      <c r="A5" s="244"/>
      <c r="B5" s="247"/>
      <c r="C5" s="247"/>
      <c r="D5" s="249" t="s">
        <v>74</v>
      </c>
      <c r="E5" s="249" t="s">
        <v>75</v>
      </c>
      <c r="F5" s="249" t="s">
        <v>76</v>
      </c>
      <c r="G5" s="249" t="s">
        <v>77</v>
      </c>
      <c r="H5" s="249" t="s">
        <v>78</v>
      </c>
      <c r="I5" s="240" t="s">
        <v>79</v>
      </c>
      <c r="J5" s="237"/>
      <c r="K5" s="237"/>
      <c r="L5" s="237"/>
      <c r="M5" s="237"/>
      <c r="N5" s="238"/>
      <c r="O5" s="243" t="s">
        <v>74</v>
      </c>
      <c r="P5" s="243" t="s">
        <v>75</v>
      </c>
      <c r="Q5" s="243" t="s">
        <v>76</v>
      </c>
      <c r="R5" s="243" t="s">
        <v>77</v>
      </c>
      <c r="S5" s="243" t="s">
        <v>78</v>
      </c>
      <c r="T5" s="243" t="s">
        <v>79</v>
      </c>
    </row>
    <row r="6" spans="1:20" ht="33.75" customHeight="1">
      <c r="A6" s="245"/>
      <c r="B6" s="248"/>
      <c r="C6" s="248"/>
      <c r="D6" s="245"/>
      <c r="E6" s="245"/>
      <c r="F6" s="245"/>
      <c r="G6" s="245"/>
      <c r="H6" s="245"/>
      <c r="I6" s="192" t="s">
        <v>74</v>
      </c>
      <c r="J6" s="192" t="s">
        <v>80</v>
      </c>
      <c r="K6" s="192" t="s">
        <v>81</v>
      </c>
      <c r="L6" s="192" t="s">
        <v>82</v>
      </c>
      <c r="M6" s="192" t="s">
        <v>83</v>
      </c>
      <c r="N6" s="192" t="s">
        <v>84</v>
      </c>
      <c r="O6" s="250"/>
      <c r="P6" s="250"/>
      <c r="Q6" s="250"/>
      <c r="R6" s="250"/>
      <c r="S6" s="250"/>
      <c r="T6" s="250"/>
    </row>
    <row r="7" spans="1:20" ht="19.5" customHeight="1">
      <c r="A7" s="193">
        <v>1</v>
      </c>
      <c r="B7" s="194">
        <v>2</v>
      </c>
      <c r="C7" s="194">
        <v>3</v>
      </c>
      <c r="D7" s="193">
        <v>4</v>
      </c>
      <c r="E7" s="194">
        <v>5</v>
      </c>
      <c r="F7" s="194">
        <v>6</v>
      </c>
      <c r="G7" s="193">
        <v>7</v>
      </c>
      <c r="H7" s="194">
        <v>8</v>
      </c>
      <c r="I7" s="194">
        <v>9</v>
      </c>
      <c r="J7" s="193">
        <v>10</v>
      </c>
      <c r="K7" s="194">
        <v>11</v>
      </c>
      <c r="L7" s="194">
        <v>12</v>
      </c>
      <c r="M7" s="193">
        <v>13</v>
      </c>
      <c r="N7" s="194">
        <v>14</v>
      </c>
      <c r="O7" s="194">
        <v>15</v>
      </c>
      <c r="P7" s="193">
        <v>16</v>
      </c>
      <c r="Q7" s="194">
        <v>17</v>
      </c>
      <c r="R7" s="194">
        <v>18</v>
      </c>
      <c r="S7" s="193">
        <v>19</v>
      </c>
      <c r="T7" s="194">
        <v>20</v>
      </c>
    </row>
    <row r="8" spans="1:20" ht="19.5" customHeight="1">
      <c r="A8" s="168" t="s">
        <v>85</v>
      </c>
      <c r="B8" s="26" t="s">
        <v>86</v>
      </c>
      <c r="C8" s="195">
        <f>D8+I8+O8</f>
        <v>485.76</v>
      </c>
      <c r="D8" s="195">
        <f>SUM(E8:H8)</f>
        <v>452.81</v>
      </c>
      <c r="E8" s="196">
        <v>452.81</v>
      </c>
      <c r="F8" s="196"/>
      <c r="G8" s="196"/>
      <c r="H8" s="196"/>
      <c r="I8" s="196">
        <f>SUM(J8:N8)</f>
        <v>0</v>
      </c>
      <c r="J8" s="196"/>
      <c r="K8" s="196"/>
      <c r="L8" s="196"/>
      <c r="M8" s="196"/>
      <c r="N8" s="196"/>
      <c r="O8" s="196">
        <f>SUM(P8:T8)</f>
        <v>32.95</v>
      </c>
      <c r="P8" s="196">
        <v>6.92</v>
      </c>
      <c r="Q8" s="196"/>
      <c r="R8" s="196"/>
      <c r="S8" s="195"/>
      <c r="T8" s="196">
        <v>26.03</v>
      </c>
    </row>
    <row r="9" spans="1:20" ht="19.5" customHeight="1">
      <c r="A9" s="241" t="s">
        <v>72</v>
      </c>
      <c r="B9" s="242"/>
      <c r="C9" s="195">
        <f>SUM(C8:C8)</f>
        <v>485.76</v>
      </c>
      <c r="D9" s="195">
        <f aca="true" t="shared" si="0" ref="D9:T9">SUM(D8:D8)</f>
        <v>452.81</v>
      </c>
      <c r="E9" s="195">
        <f t="shared" si="0"/>
        <v>452.81</v>
      </c>
      <c r="F9" s="195">
        <f t="shared" si="0"/>
        <v>0</v>
      </c>
      <c r="G9" s="195">
        <f t="shared" si="0"/>
        <v>0</v>
      </c>
      <c r="H9" s="195">
        <f t="shared" si="0"/>
        <v>0</v>
      </c>
      <c r="I9" s="195">
        <f t="shared" si="0"/>
        <v>0</v>
      </c>
      <c r="J9" s="195">
        <f t="shared" si="0"/>
        <v>0</v>
      </c>
      <c r="K9" s="195">
        <f t="shared" si="0"/>
        <v>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32.95</v>
      </c>
      <c r="P9" s="195">
        <f t="shared" si="0"/>
        <v>6.92</v>
      </c>
      <c r="Q9" s="195">
        <f t="shared" si="0"/>
        <v>0</v>
      </c>
      <c r="R9" s="195">
        <f t="shared" si="0"/>
        <v>0</v>
      </c>
      <c r="S9" s="195">
        <f t="shared" si="0"/>
        <v>0</v>
      </c>
      <c r="T9" s="195">
        <f t="shared" si="0"/>
        <v>26.03</v>
      </c>
    </row>
  </sheetData>
  <sheetProtection/>
  <mergeCells count="22">
    <mergeCell ref="O5:O6"/>
    <mergeCell ref="P5:P6"/>
    <mergeCell ref="Q5:Q6"/>
    <mergeCell ref="R5:R6"/>
    <mergeCell ref="S5:S6"/>
    <mergeCell ref="T5:T6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view="pageBreakPreview" zoomScaleSheetLayoutView="100" workbookViewId="0" topLeftCell="A1">
      <selection activeCell="N1" sqref="N1"/>
    </sheetView>
  </sheetViews>
  <sheetFormatPr defaultColWidth="9.140625" defaultRowHeight="14.25" customHeight="1"/>
  <cols>
    <col min="1" max="1" width="11.140625" style="19" customWidth="1"/>
    <col min="2" max="2" width="26.421875" style="19" customWidth="1"/>
    <col min="3" max="13" width="10.7109375" style="19" customWidth="1"/>
    <col min="14" max="14" width="12.28125" style="19" customWidth="1"/>
    <col min="15" max="16384" width="9.140625" style="19" customWidth="1"/>
  </cols>
  <sheetData>
    <row r="1" spans="1:14" ht="21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23"/>
      <c r="N1" s="3" t="str">
        <f>HYPERLINK("#目录!$A$1","返回目录")</f>
        <v>返回目录</v>
      </c>
    </row>
    <row r="2" spans="1:13" ht="28.5" customHeight="1">
      <c r="A2" s="233" t="s">
        <v>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5" customHeight="1">
      <c r="A3" s="251" t="str">
        <f>'表一财务收支预算总表01-1'!A3</f>
        <v>单位名称：鹤庆县血吸虫病防治站</v>
      </c>
      <c r="B3" s="252"/>
      <c r="C3" s="253"/>
      <c r="D3" s="253"/>
      <c r="E3" s="253"/>
      <c r="F3" s="253"/>
      <c r="G3" s="253"/>
      <c r="H3" s="253"/>
      <c r="I3" s="253"/>
      <c r="J3" s="253"/>
      <c r="K3" s="72"/>
      <c r="L3" s="72"/>
      <c r="M3" s="123" t="s">
        <v>23</v>
      </c>
    </row>
    <row r="4" spans="1:13" ht="17.25" customHeight="1">
      <c r="A4" s="257" t="s">
        <v>88</v>
      </c>
      <c r="B4" s="257" t="s">
        <v>89</v>
      </c>
      <c r="C4" s="259" t="s">
        <v>72</v>
      </c>
      <c r="D4" s="254" t="s">
        <v>90</v>
      </c>
      <c r="E4" s="254" t="s">
        <v>91</v>
      </c>
      <c r="F4" s="254" t="s">
        <v>76</v>
      </c>
      <c r="G4" s="254" t="s">
        <v>92</v>
      </c>
      <c r="H4" s="254" t="s">
        <v>79</v>
      </c>
      <c r="I4" s="254"/>
      <c r="J4" s="254"/>
      <c r="K4" s="254"/>
      <c r="L4" s="254"/>
      <c r="M4" s="254"/>
    </row>
    <row r="5" spans="1:13" ht="27">
      <c r="A5" s="258"/>
      <c r="B5" s="258"/>
      <c r="C5" s="260"/>
      <c r="D5" s="254"/>
      <c r="E5" s="254"/>
      <c r="F5" s="254"/>
      <c r="G5" s="254"/>
      <c r="H5" s="54" t="s">
        <v>74</v>
      </c>
      <c r="I5" s="54" t="s">
        <v>93</v>
      </c>
      <c r="J5" s="54" t="s">
        <v>94</v>
      </c>
      <c r="K5" s="54" t="s">
        <v>95</v>
      </c>
      <c r="L5" s="54" t="s">
        <v>96</v>
      </c>
      <c r="M5" s="54" t="s">
        <v>97</v>
      </c>
    </row>
    <row r="6" spans="1:13" ht="16.5" customHeight="1">
      <c r="A6" s="39">
        <v>1</v>
      </c>
      <c r="B6" s="39">
        <v>2</v>
      </c>
      <c r="C6" s="33">
        <v>3</v>
      </c>
      <c r="D6" s="39">
        <v>4</v>
      </c>
      <c r="E6" s="39">
        <v>5</v>
      </c>
      <c r="F6" s="33">
        <v>6</v>
      </c>
      <c r="G6" s="39">
        <v>7</v>
      </c>
      <c r="H6" s="39">
        <v>8</v>
      </c>
      <c r="I6" s="33">
        <v>9</v>
      </c>
      <c r="J6" s="39">
        <v>10</v>
      </c>
      <c r="K6" s="39">
        <v>11</v>
      </c>
      <c r="L6" s="33">
        <v>12</v>
      </c>
      <c r="M6" s="39">
        <v>13</v>
      </c>
    </row>
    <row r="7" spans="1:13" ht="20.25" customHeight="1">
      <c r="A7" s="168" t="s">
        <v>98</v>
      </c>
      <c r="B7" s="26" t="s">
        <v>99</v>
      </c>
      <c r="C7" s="189">
        <f>SUM(D7,E7,F7,G7,H7)</f>
        <v>1.8</v>
      </c>
      <c r="D7" s="190">
        <v>1.8</v>
      </c>
      <c r="E7" s="190"/>
      <c r="F7" s="190"/>
      <c r="G7" s="190"/>
      <c r="H7" s="190">
        <f>SUM(I7:M7)</f>
        <v>0</v>
      </c>
      <c r="I7" s="190"/>
      <c r="J7" s="190"/>
      <c r="K7" s="190"/>
      <c r="L7" s="190"/>
      <c r="M7" s="190"/>
    </row>
    <row r="8" spans="1:13" ht="20.25" customHeight="1">
      <c r="A8" s="168" t="s">
        <v>100</v>
      </c>
      <c r="B8" s="26" t="s">
        <v>101</v>
      </c>
      <c r="C8" s="189">
        <f aca="true" t="shared" si="0" ref="C8:C15">SUM(D8,E8,F8,G8,H8)</f>
        <v>1.8</v>
      </c>
      <c r="D8" s="190">
        <v>1.8</v>
      </c>
      <c r="E8" s="190"/>
      <c r="F8" s="190"/>
      <c r="G8" s="190"/>
      <c r="H8" s="190">
        <f aca="true" t="shared" si="1" ref="H8:H14">SUM(I8:M8)</f>
        <v>0</v>
      </c>
      <c r="I8" s="190"/>
      <c r="J8" s="190"/>
      <c r="K8" s="190"/>
      <c r="L8" s="190"/>
      <c r="M8" s="190"/>
    </row>
    <row r="9" spans="1:13" ht="20.25" customHeight="1">
      <c r="A9" s="168" t="s">
        <v>102</v>
      </c>
      <c r="B9" s="26" t="s">
        <v>103</v>
      </c>
      <c r="C9" s="189">
        <f t="shared" si="0"/>
        <v>1.8</v>
      </c>
      <c r="D9" s="190">
        <v>1.8</v>
      </c>
      <c r="E9" s="190"/>
      <c r="F9" s="190"/>
      <c r="G9" s="190"/>
      <c r="H9" s="190">
        <f t="shared" si="1"/>
        <v>0</v>
      </c>
      <c r="I9" s="190"/>
      <c r="J9" s="190"/>
      <c r="K9" s="190"/>
      <c r="L9" s="190"/>
      <c r="M9" s="190"/>
    </row>
    <row r="10" spans="1:13" ht="20.25" customHeight="1">
      <c r="A10" s="168" t="s">
        <v>104</v>
      </c>
      <c r="B10" s="26" t="s">
        <v>105</v>
      </c>
      <c r="C10" s="189">
        <f t="shared" si="0"/>
        <v>483.96000000000004</v>
      </c>
      <c r="D10" s="189">
        <f aca="true" t="shared" si="2" ref="D10:M10">D11</f>
        <v>451.01</v>
      </c>
      <c r="E10" s="189">
        <f t="shared" si="2"/>
        <v>6.92</v>
      </c>
      <c r="F10" s="189">
        <f t="shared" si="2"/>
        <v>0</v>
      </c>
      <c r="G10" s="189">
        <f t="shared" si="2"/>
        <v>0</v>
      </c>
      <c r="H10" s="190">
        <f t="shared" si="1"/>
        <v>26.03</v>
      </c>
      <c r="I10" s="189">
        <f t="shared" si="2"/>
        <v>26.03</v>
      </c>
      <c r="J10" s="189">
        <f t="shared" si="2"/>
        <v>0</v>
      </c>
      <c r="K10" s="189">
        <f t="shared" si="2"/>
        <v>0</v>
      </c>
      <c r="L10" s="189">
        <f t="shared" si="2"/>
        <v>0</v>
      </c>
      <c r="M10" s="189">
        <f t="shared" si="2"/>
        <v>0</v>
      </c>
    </row>
    <row r="11" spans="1:13" ht="20.25" customHeight="1">
      <c r="A11" s="168" t="s">
        <v>106</v>
      </c>
      <c r="B11" s="26" t="s">
        <v>107</v>
      </c>
      <c r="C11" s="189">
        <f t="shared" si="0"/>
        <v>483.96000000000004</v>
      </c>
      <c r="D11" s="189">
        <f aca="true" t="shared" si="3" ref="D11:M11">SUM(D12:D14)</f>
        <v>451.01</v>
      </c>
      <c r="E11" s="189">
        <f t="shared" si="3"/>
        <v>6.92</v>
      </c>
      <c r="F11" s="189">
        <f t="shared" si="3"/>
        <v>0</v>
      </c>
      <c r="G11" s="189">
        <f t="shared" si="3"/>
        <v>0</v>
      </c>
      <c r="H11" s="190">
        <f t="shared" si="1"/>
        <v>26.03</v>
      </c>
      <c r="I11" s="189">
        <f t="shared" si="3"/>
        <v>26.03</v>
      </c>
      <c r="J11" s="189">
        <f t="shared" si="3"/>
        <v>0</v>
      </c>
      <c r="K11" s="189">
        <f t="shared" si="3"/>
        <v>0</v>
      </c>
      <c r="L11" s="189">
        <f t="shared" si="3"/>
        <v>0</v>
      </c>
      <c r="M11" s="189">
        <f t="shared" si="3"/>
        <v>0</v>
      </c>
    </row>
    <row r="12" spans="1:13" ht="20.25" customHeight="1">
      <c r="A12" s="168" t="s">
        <v>108</v>
      </c>
      <c r="B12" s="26" t="s">
        <v>109</v>
      </c>
      <c r="C12" s="189">
        <f t="shared" si="0"/>
        <v>477.03999999999996</v>
      </c>
      <c r="D12" s="190">
        <v>451.01</v>
      </c>
      <c r="E12" s="190"/>
      <c r="F12" s="190"/>
      <c r="G12" s="190"/>
      <c r="H12" s="190">
        <f t="shared" si="1"/>
        <v>26.03</v>
      </c>
      <c r="I12" s="190">
        <v>26.03</v>
      </c>
      <c r="J12" s="190" t="s">
        <v>110</v>
      </c>
      <c r="K12" s="190" t="s">
        <v>110</v>
      </c>
      <c r="L12" s="190" t="s">
        <v>110</v>
      </c>
      <c r="M12" s="190" t="s">
        <v>110</v>
      </c>
    </row>
    <row r="13" spans="1:13" ht="20.25" customHeight="1">
      <c r="A13" s="168">
        <v>2100199</v>
      </c>
      <c r="B13" s="26" t="s">
        <v>111</v>
      </c>
      <c r="C13" s="189">
        <f t="shared" si="0"/>
        <v>4.92</v>
      </c>
      <c r="D13" s="190"/>
      <c r="E13" s="190">
        <v>4.92</v>
      </c>
      <c r="F13" s="190"/>
      <c r="G13" s="190"/>
      <c r="H13" s="190">
        <f t="shared" si="1"/>
        <v>0</v>
      </c>
      <c r="I13" s="190"/>
      <c r="J13" s="190"/>
      <c r="K13" s="190"/>
      <c r="L13" s="190"/>
      <c r="M13" s="190"/>
    </row>
    <row r="14" spans="1:13" ht="20.25" customHeight="1">
      <c r="A14" s="168">
        <v>2109999</v>
      </c>
      <c r="B14" s="26" t="s">
        <v>112</v>
      </c>
      <c r="C14" s="189">
        <f t="shared" si="0"/>
        <v>2</v>
      </c>
      <c r="D14" s="190"/>
      <c r="E14" s="190">
        <v>2</v>
      </c>
      <c r="F14" s="190"/>
      <c r="G14" s="190"/>
      <c r="H14" s="190">
        <f t="shared" si="1"/>
        <v>0</v>
      </c>
      <c r="I14" s="190"/>
      <c r="J14" s="190"/>
      <c r="K14" s="190"/>
      <c r="L14" s="190"/>
      <c r="M14" s="190"/>
    </row>
    <row r="15" spans="1:13" ht="20.25" customHeight="1">
      <c r="A15" s="255" t="s">
        <v>113</v>
      </c>
      <c r="B15" s="256"/>
      <c r="C15" s="189">
        <f t="shared" si="0"/>
        <v>485.76</v>
      </c>
      <c r="D15" s="189">
        <f aca="true" t="shared" si="4" ref="D15:M15">D7+D10</f>
        <v>452.81</v>
      </c>
      <c r="E15" s="189">
        <f t="shared" si="4"/>
        <v>6.92</v>
      </c>
      <c r="F15" s="189">
        <f t="shared" si="4"/>
        <v>0</v>
      </c>
      <c r="G15" s="189">
        <f t="shared" si="4"/>
        <v>0</v>
      </c>
      <c r="H15" s="189">
        <f t="shared" si="4"/>
        <v>26.03</v>
      </c>
      <c r="I15" s="189">
        <f t="shared" si="4"/>
        <v>26.03</v>
      </c>
      <c r="J15" s="189">
        <f t="shared" si="4"/>
        <v>0</v>
      </c>
      <c r="K15" s="189">
        <f t="shared" si="4"/>
        <v>0</v>
      </c>
      <c r="L15" s="189">
        <f t="shared" si="4"/>
        <v>0</v>
      </c>
      <c r="M15" s="189">
        <f t="shared" si="4"/>
        <v>0</v>
      </c>
    </row>
    <row r="18" spans="1:13" ht="15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23"/>
    </row>
  </sheetData>
  <sheetProtection/>
  <mergeCells count="11">
    <mergeCell ref="G4:G5"/>
    <mergeCell ref="A2:M2"/>
    <mergeCell ref="A3:J3"/>
    <mergeCell ref="H4:M4"/>
    <mergeCell ref="A15:B15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4.25" customHeight="1"/>
  <cols>
    <col min="1" max="1" width="49.28125" style="19" customWidth="1"/>
    <col min="2" max="2" width="25.7109375" style="19" customWidth="1"/>
    <col min="3" max="3" width="48.57421875" style="19" customWidth="1"/>
    <col min="4" max="4" width="25.7109375" style="19" customWidth="1"/>
    <col min="5" max="5" width="11.57421875" style="51" customWidth="1"/>
    <col min="6" max="16384" width="9.140625" style="51" customWidth="1"/>
  </cols>
  <sheetData>
    <row r="1" spans="1:5" ht="21" customHeight="1">
      <c r="A1" s="52"/>
      <c r="B1" s="52"/>
      <c r="C1" s="52"/>
      <c r="D1" s="84"/>
      <c r="E1" s="3" t="str">
        <f>HYPERLINK("#目录!$A$1","返回目录")</f>
        <v>返回目录</v>
      </c>
    </row>
    <row r="2" spans="1:4" ht="31.5" customHeight="1">
      <c r="A2" s="223" t="s">
        <v>114</v>
      </c>
      <c r="B2" s="261"/>
      <c r="C2" s="261"/>
      <c r="D2" s="261"/>
    </row>
    <row r="3" spans="1:4" ht="17.25" customHeight="1">
      <c r="A3" s="262" t="str">
        <f>'表一财务收支预算总表01-1'!A3</f>
        <v>单位名称：鹤庆县血吸虫病防治站</v>
      </c>
      <c r="B3" s="226"/>
      <c r="C3" s="177"/>
      <c r="D3" s="84" t="s">
        <v>23</v>
      </c>
    </row>
    <row r="4" spans="1:4" ht="19.5" customHeight="1">
      <c r="A4" s="263" t="s">
        <v>24</v>
      </c>
      <c r="B4" s="263"/>
      <c r="C4" s="263" t="s">
        <v>25</v>
      </c>
      <c r="D4" s="263"/>
    </row>
    <row r="5" spans="1:4" ht="9.75" customHeight="1">
      <c r="A5" s="263" t="s">
        <v>26</v>
      </c>
      <c r="B5" s="264" t="s">
        <v>27</v>
      </c>
      <c r="C5" s="263" t="s">
        <v>115</v>
      </c>
      <c r="D5" s="264" t="s">
        <v>27</v>
      </c>
    </row>
    <row r="6" spans="1:4" ht="9.75" customHeight="1">
      <c r="A6" s="263"/>
      <c r="B6" s="254"/>
      <c r="C6" s="263"/>
      <c r="D6" s="254"/>
    </row>
    <row r="7" spans="1:4" ht="15.75" customHeight="1">
      <c r="A7" s="178" t="s">
        <v>116</v>
      </c>
      <c r="B7" s="179">
        <f>SUM(B8:B10)</f>
        <v>452.81</v>
      </c>
      <c r="C7" s="56" t="s">
        <v>117</v>
      </c>
      <c r="D7" s="180">
        <f>SUM(D8:D30)</f>
        <v>459.73</v>
      </c>
    </row>
    <row r="8" spans="1:4" ht="15.75" customHeight="1">
      <c r="A8" s="60" t="s">
        <v>118</v>
      </c>
      <c r="B8" s="179">
        <v>452.81</v>
      </c>
      <c r="C8" s="56" t="s">
        <v>119</v>
      </c>
      <c r="D8" s="180"/>
    </row>
    <row r="9" spans="1:4" ht="15.75" customHeight="1">
      <c r="A9" s="60" t="s">
        <v>120</v>
      </c>
      <c r="B9" s="179"/>
      <c r="C9" s="56" t="s">
        <v>121</v>
      </c>
      <c r="D9" s="180"/>
    </row>
    <row r="10" spans="1:4" ht="15.75" customHeight="1">
      <c r="A10" s="60" t="s">
        <v>122</v>
      </c>
      <c r="B10" s="179"/>
      <c r="C10" s="56" t="s">
        <v>123</v>
      </c>
      <c r="D10" s="180"/>
    </row>
    <row r="11" spans="1:4" ht="15.75" customHeight="1">
      <c r="A11" s="60" t="s">
        <v>124</v>
      </c>
      <c r="B11" s="179">
        <f>SUM(B12:B14)</f>
        <v>6.92</v>
      </c>
      <c r="C11" s="56" t="s">
        <v>125</v>
      </c>
      <c r="D11" s="180"/>
    </row>
    <row r="12" spans="1:4" ht="15.75" customHeight="1">
      <c r="A12" s="60" t="s">
        <v>118</v>
      </c>
      <c r="B12" s="179">
        <v>6.92</v>
      </c>
      <c r="C12" s="56" t="s">
        <v>126</v>
      </c>
      <c r="D12" s="180"/>
    </row>
    <row r="13" spans="1:4" ht="15.75" customHeight="1">
      <c r="A13" s="181" t="s">
        <v>120</v>
      </c>
      <c r="B13" s="180"/>
      <c r="C13" s="56" t="s">
        <v>127</v>
      </c>
      <c r="D13" s="180"/>
    </row>
    <row r="14" spans="1:4" ht="15.75" customHeight="1">
      <c r="A14" s="181" t="s">
        <v>122</v>
      </c>
      <c r="B14" s="180"/>
      <c r="C14" s="56" t="s">
        <v>128</v>
      </c>
      <c r="D14" s="180"/>
    </row>
    <row r="15" spans="1:4" ht="15.75" customHeight="1">
      <c r="A15" s="60"/>
      <c r="B15" s="180"/>
      <c r="C15" s="56" t="s">
        <v>129</v>
      </c>
      <c r="D15" s="180">
        <v>1.8</v>
      </c>
    </row>
    <row r="16" spans="1:4" ht="15.75" customHeight="1">
      <c r="A16" s="60"/>
      <c r="B16" s="179"/>
      <c r="C16" s="56" t="s">
        <v>130</v>
      </c>
      <c r="D16" s="180">
        <f>451.01+6.92</f>
        <v>457.93</v>
      </c>
    </row>
    <row r="17" spans="1:4" ht="15.75" customHeight="1">
      <c r="A17" s="60"/>
      <c r="B17" s="182"/>
      <c r="C17" s="56" t="s">
        <v>131</v>
      </c>
      <c r="D17" s="180"/>
    </row>
    <row r="18" spans="1:4" ht="15.75" customHeight="1">
      <c r="A18" s="181"/>
      <c r="B18" s="182"/>
      <c r="C18" s="56" t="s">
        <v>132</v>
      </c>
      <c r="D18" s="183"/>
    </row>
    <row r="19" spans="1:4" ht="15.75" customHeight="1">
      <c r="A19" s="181"/>
      <c r="B19" s="184"/>
      <c r="C19" s="56" t="s">
        <v>133</v>
      </c>
      <c r="D19" s="180"/>
    </row>
    <row r="20" spans="1:4" ht="15.75" customHeight="1">
      <c r="A20" s="61"/>
      <c r="B20" s="184"/>
      <c r="C20" s="56" t="s">
        <v>134</v>
      </c>
      <c r="D20" s="180"/>
    </row>
    <row r="21" spans="1:4" ht="15.75" customHeight="1">
      <c r="A21" s="61"/>
      <c r="B21" s="184"/>
      <c r="C21" s="56" t="s">
        <v>135</v>
      </c>
      <c r="D21" s="180"/>
    </row>
    <row r="22" spans="1:4" ht="15.75" customHeight="1">
      <c r="A22" s="61"/>
      <c r="B22" s="184"/>
      <c r="C22" s="56" t="s">
        <v>136</v>
      </c>
      <c r="D22" s="180"/>
    </row>
    <row r="23" spans="1:4" ht="15.75" customHeight="1">
      <c r="A23" s="61"/>
      <c r="B23" s="184"/>
      <c r="C23" s="56" t="s">
        <v>137</v>
      </c>
      <c r="D23" s="180"/>
    </row>
    <row r="24" spans="1:4" ht="15.75" customHeight="1">
      <c r="A24" s="61"/>
      <c r="B24" s="184"/>
      <c r="C24" s="56" t="s">
        <v>138</v>
      </c>
      <c r="D24" s="180"/>
    </row>
    <row r="25" spans="1:4" ht="15.75" customHeight="1">
      <c r="A25" s="61"/>
      <c r="B25" s="184"/>
      <c r="C25" s="56" t="s">
        <v>139</v>
      </c>
      <c r="D25" s="180"/>
    </row>
    <row r="26" spans="1:4" ht="15.75" customHeight="1">
      <c r="A26" s="61"/>
      <c r="B26" s="184"/>
      <c r="C26" s="56" t="s">
        <v>140</v>
      </c>
      <c r="D26" s="180"/>
    </row>
    <row r="27" spans="1:4" ht="15.75" customHeight="1">
      <c r="A27" s="61"/>
      <c r="B27" s="184"/>
      <c r="C27" s="56" t="s">
        <v>141</v>
      </c>
      <c r="D27" s="180"/>
    </row>
    <row r="28" spans="1:4" ht="15.75" customHeight="1">
      <c r="A28" s="61"/>
      <c r="B28" s="184"/>
      <c r="C28" s="56" t="s">
        <v>142</v>
      </c>
      <c r="D28" s="180"/>
    </row>
    <row r="29" spans="1:4" ht="15.75" customHeight="1">
      <c r="A29" s="61"/>
      <c r="B29" s="184"/>
      <c r="C29" s="56" t="s">
        <v>143</v>
      </c>
      <c r="D29" s="180"/>
    </row>
    <row r="30" spans="1:4" ht="15.75" customHeight="1">
      <c r="A30" s="61"/>
      <c r="B30" s="184"/>
      <c r="C30" s="56" t="s">
        <v>144</v>
      </c>
      <c r="D30" s="180"/>
    </row>
    <row r="31" spans="1:4" ht="15.75" customHeight="1">
      <c r="A31" s="185"/>
      <c r="B31" s="182"/>
      <c r="C31" s="181" t="s">
        <v>145</v>
      </c>
      <c r="D31" s="182"/>
    </row>
    <row r="32" spans="1:4" ht="15.75" customHeight="1">
      <c r="A32" s="186" t="s">
        <v>146</v>
      </c>
      <c r="B32" s="187">
        <f>B7+B11</f>
        <v>459.73</v>
      </c>
      <c r="C32" s="185" t="s">
        <v>67</v>
      </c>
      <c r="D32" s="188">
        <f>D7+D31</f>
        <v>459.73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view="pageBreakPreview" zoomScaleSheetLayoutView="100" workbookViewId="0" topLeftCell="A1">
      <selection activeCell="H1" sqref="H1"/>
    </sheetView>
  </sheetViews>
  <sheetFormatPr defaultColWidth="9.140625" defaultRowHeight="14.25" customHeight="1"/>
  <cols>
    <col min="1" max="1" width="15.421875" style="124" customWidth="1"/>
    <col min="2" max="2" width="44.00390625" style="124" customWidth="1"/>
    <col min="3" max="7" width="15.7109375" style="19" customWidth="1"/>
    <col min="8" max="8" width="11.8515625" style="19" customWidth="1"/>
    <col min="9" max="16384" width="9.140625" style="19" customWidth="1"/>
  </cols>
  <sheetData>
    <row r="1" spans="6:8" ht="18" customHeight="1">
      <c r="F1" s="123"/>
      <c r="G1" s="123"/>
      <c r="H1" s="3" t="str">
        <f>HYPERLINK("#目录!$A$1","返回目录")</f>
        <v>返回目录</v>
      </c>
    </row>
    <row r="2" spans="1:7" ht="39" customHeight="1">
      <c r="A2" s="265" t="s">
        <v>147</v>
      </c>
      <c r="B2" s="265"/>
      <c r="C2" s="265"/>
      <c r="D2" s="265"/>
      <c r="E2" s="265"/>
      <c r="F2" s="265"/>
      <c r="G2" s="265"/>
    </row>
    <row r="3" spans="1:7" ht="18" customHeight="1">
      <c r="A3" s="262" t="str">
        <f>'表一财务收支预算总表01-1'!A3</f>
        <v>单位名称：鹤庆县血吸虫病防治站</v>
      </c>
      <c r="B3" s="266"/>
      <c r="C3" s="267"/>
      <c r="D3" s="267"/>
      <c r="E3" s="267"/>
      <c r="F3" s="123"/>
      <c r="G3" s="123" t="s">
        <v>23</v>
      </c>
    </row>
    <row r="4" spans="1:7" ht="20.25" customHeight="1">
      <c r="A4" s="268" t="s">
        <v>148</v>
      </c>
      <c r="B4" s="269"/>
      <c r="C4" s="227" t="s">
        <v>90</v>
      </c>
      <c r="D4" s="270"/>
      <c r="E4" s="270"/>
      <c r="F4" s="228"/>
      <c r="G4" s="273" t="s">
        <v>91</v>
      </c>
    </row>
    <row r="5" spans="1:7" ht="20.25" customHeight="1">
      <c r="A5" s="89" t="s">
        <v>88</v>
      </c>
      <c r="B5" s="89" t="s">
        <v>89</v>
      </c>
      <c r="C5" s="39" t="s">
        <v>72</v>
      </c>
      <c r="D5" s="39" t="s">
        <v>74</v>
      </c>
      <c r="E5" s="39" t="s">
        <v>149</v>
      </c>
      <c r="F5" s="39" t="s">
        <v>150</v>
      </c>
      <c r="G5" s="274"/>
    </row>
    <row r="6" spans="1:7" ht="13.5" customHeight="1">
      <c r="A6" s="89" t="s">
        <v>151</v>
      </c>
      <c r="B6" s="89" t="s">
        <v>152</v>
      </c>
      <c r="C6" s="89" t="s">
        <v>153</v>
      </c>
      <c r="D6" s="89" t="s">
        <v>154</v>
      </c>
      <c r="E6" s="89" t="s">
        <v>155</v>
      </c>
      <c r="F6" s="89" t="s">
        <v>156</v>
      </c>
      <c r="G6" s="89" t="s">
        <v>157</v>
      </c>
    </row>
    <row r="7" spans="1:7" ht="18" customHeight="1">
      <c r="A7" s="168" t="s">
        <v>98</v>
      </c>
      <c r="B7" s="26" t="s">
        <v>99</v>
      </c>
      <c r="C7" s="169">
        <f>D7+G7</f>
        <v>1.7999999999999998</v>
      </c>
      <c r="D7" s="169">
        <f>SUM(E7:F7)</f>
        <v>1.7999999999999998</v>
      </c>
      <c r="E7" s="169">
        <v>0.6</v>
      </c>
      <c r="F7" s="169">
        <v>1.2</v>
      </c>
      <c r="G7" s="169"/>
    </row>
    <row r="8" spans="1:7" ht="18" customHeight="1">
      <c r="A8" s="168" t="s">
        <v>100</v>
      </c>
      <c r="B8" s="26" t="s">
        <v>101</v>
      </c>
      <c r="C8" s="169">
        <f aca="true" t="shared" si="0" ref="C8:C14">D8+G8</f>
        <v>1.7999999999999998</v>
      </c>
      <c r="D8" s="169">
        <f aca="true" t="shared" si="1" ref="D8:D14">SUM(E8:F8)</f>
        <v>1.7999999999999998</v>
      </c>
      <c r="E8" s="169">
        <v>0.6</v>
      </c>
      <c r="F8" s="169">
        <v>1.2</v>
      </c>
      <c r="G8" s="169"/>
    </row>
    <row r="9" spans="1:7" ht="18" customHeight="1">
      <c r="A9" s="168" t="s">
        <v>102</v>
      </c>
      <c r="B9" s="26" t="s">
        <v>103</v>
      </c>
      <c r="C9" s="169">
        <f t="shared" si="0"/>
        <v>1.7999999999999998</v>
      </c>
      <c r="D9" s="169">
        <f t="shared" si="1"/>
        <v>1.7999999999999998</v>
      </c>
      <c r="E9" s="169">
        <v>0.6</v>
      </c>
      <c r="F9" s="169">
        <v>1.2</v>
      </c>
      <c r="G9" s="169"/>
    </row>
    <row r="10" spans="1:7" ht="18" customHeight="1">
      <c r="A10" s="168" t="s">
        <v>104</v>
      </c>
      <c r="B10" s="26" t="s">
        <v>105</v>
      </c>
      <c r="C10" s="169">
        <f>C11</f>
        <v>457.93</v>
      </c>
      <c r="D10" s="169">
        <f>D11</f>
        <v>451.01</v>
      </c>
      <c r="E10" s="169">
        <f>E11</f>
        <v>436.11</v>
      </c>
      <c r="F10" s="169">
        <f>F11</f>
        <v>14.9</v>
      </c>
      <c r="G10" s="169">
        <f>G11</f>
        <v>6.92</v>
      </c>
    </row>
    <row r="11" spans="1:7" ht="18" customHeight="1">
      <c r="A11" s="170" t="s">
        <v>106</v>
      </c>
      <c r="B11" s="96" t="s">
        <v>107</v>
      </c>
      <c r="C11" s="171">
        <f t="shared" si="0"/>
        <v>457.93</v>
      </c>
      <c r="D11" s="171">
        <f t="shared" si="1"/>
        <v>451.01</v>
      </c>
      <c r="E11" s="171">
        <f>SUM(E12:E14)</f>
        <v>436.11</v>
      </c>
      <c r="F11" s="169">
        <f>SUM(F12:F14)</f>
        <v>14.9</v>
      </c>
      <c r="G11" s="169">
        <f>SUM(G12:G14)</f>
        <v>6.92</v>
      </c>
    </row>
    <row r="12" spans="1:7" ht="18" customHeight="1">
      <c r="A12" s="172" t="s">
        <v>108</v>
      </c>
      <c r="B12" s="59" t="s">
        <v>109</v>
      </c>
      <c r="C12" s="173">
        <f t="shared" si="0"/>
        <v>451.01</v>
      </c>
      <c r="D12" s="173">
        <f t="shared" si="1"/>
        <v>451.01</v>
      </c>
      <c r="E12" s="173">
        <v>436.11</v>
      </c>
      <c r="F12" s="174">
        <v>14.9</v>
      </c>
      <c r="G12" s="169"/>
    </row>
    <row r="13" spans="1:7" ht="18" customHeight="1">
      <c r="A13" s="172">
        <v>2100199</v>
      </c>
      <c r="B13" s="59" t="s">
        <v>111</v>
      </c>
      <c r="C13" s="173">
        <f t="shared" si="0"/>
        <v>4.92</v>
      </c>
      <c r="D13" s="173">
        <f t="shared" si="1"/>
        <v>0</v>
      </c>
      <c r="E13" s="173"/>
      <c r="F13" s="174"/>
      <c r="G13" s="169">
        <v>4.92</v>
      </c>
    </row>
    <row r="14" spans="1:7" ht="18" customHeight="1">
      <c r="A14" s="172">
        <v>2109999</v>
      </c>
      <c r="B14" s="59" t="s">
        <v>112</v>
      </c>
      <c r="C14" s="173">
        <f t="shared" si="0"/>
        <v>2</v>
      </c>
      <c r="D14" s="173">
        <f t="shared" si="1"/>
        <v>0</v>
      </c>
      <c r="E14" s="173"/>
      <c r="F14" s="174"/>
      <c r="G14" s="169">
        <v>2</v>
      </c>
    </row>
    <row r="15" spans="1:7" ht="18" customHeight="1">
      <c r="A15" s="271" t="s">
        <v>113</v>
      </c>
      <c r="B15" s="272" t="s">
        <v>113</v>
      </c>
      <c r="C15" s="175">
        <f>C7+C10</f>
        <v>459.73</v>
      </c>
      <c r="D15" s="175">
        <f>D7+D10</f>
        <v>452.81</v>
      </c>
      <c r="E15" s="175">
        <f>E7+E10</f>
        <v>436.71000000000004</v>
      </c>
      <c r="F15" s="176">
        <f>F7+F10</f>
        <v>16.1</v>
      </c>
      <c r="G15" s="176">
        <f>G7+G10</f>
        <v>6.92</v>
      </c>
    </row>
  </sheetData>
  <sheetProtection/>
  <mergeCells count="6">
    <mergeCell ref="A2:G2"/>
    <mergeCell ref="A3:E3"/>
    <mergeCell ref="A4:B4"/>
    <mergeCell ref="C4:F4"/>
    <mergeCell ref="A15:B1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showZeros="0" view="pageBreakPreview" zoomScaleSheetLayoutView="100" workbookViewId="0" topLeftCell="A1">
      <selection activeCell="S1" sqref="S1"/>
    </sheetView>
  </sheetViews>
  <sheetFormatPr defaultColWidth="10.28125" defaultRowHeight="12.75"/>
  <cols>
    <col min="1" max="2" width="6.7109375" style="149" customWidth="1"/>
    <col min="3" max="3" width="25.140625" style="149" customWidth="1"/>
    <col min="4" max="9" width="10.7109375" style="149" customWidth="1"/>
    <col min="10" max="11" width="6.7109375" style="150" customWidth="1"/>
    <col min="12" max="12" width="30.7109375" style="149" customWidth="1"/>
    <col min="13" max="18" width="10.7109375" style="149" customWidth="1"/>
    <col min="19" max="19" width="11.140625" style="149" customWidth="1"/>
  </cols>
  <sheetData>
    <row r="1" spans="1:19" s="146" customFormat="1" ht="19.5" customHeight="1">
      <c r="A1" s="275"/>
      <c r="B1" s="275"/>
      <c r="C1" s="275"/>
      <c r="D1" s="275"/>
      <c r="E1" s="275"/>
      <c r="F1" s="147"/>
      <c r="G1" s="147"/>
      <c r="H1" s="147"/>
      <c r="I1" s="147"/>
      <c r="J1" s="159"/>
      <c r="K1" s="159"/>
      <c r="L1" s="147"/>
      <c r="M1" s="147"/>
      <c r="N1" s="147"/>
      <c r="O1" s="147"/>
      <c r="P1" s="147"/>
      <c r="Q1" s="147"/>
      <c r="R1" s="147"/>
      <c r="S1" s="3" t="str">
        <f>HYPERLINK("#目录!$A$1","返回目录")</f>
        <v>返回目录</v>
      </c>
    </row>
    <row r="2" spans="1:18" s="146" customFormat="1" ht="36" customHeight="1">
      <c r="A2" s="276" t="s">
        <v>158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s="147" customFormat="1" ht="13.5">
      <c r="A3" s="277" t="str">
        <f>'表一财务收支预算总表01-1'!A3</f>
        <v>单位名称：鹤庆县血吸虫病防治站</v>
      </c>
      <c r="B3" s="277"/>
      <c r="C3" s="277"/>
      <c r="D3" s="277"/>
      <c r="E3" s="277"/>
      <c r="F3" s="151"/>
      <c r="G3" s="151"/>
      <c r="H3" s="151"/>
      <c r="I3" s="151"/>
      <c r="J3" s="160"/>
      <c r="K3" s="160"/>
      <c r="L3" s="161"/>
      <c r="M3" s="151"/>
      <c r="N3" s="151"/>
      <c r="O3" s="151"/>
      <c r="P3" s="151"/>
      <c r="Q3" s="278" t="s">
        <v>23</v>
      </c>
      <c r="R3" s="278"/>
    </row>
    <row r="4" spans="1:18" s="148" customFormat="1" ht="13.5">
      <c r="A4" s="279" t="s">
        <v>25</v>
      </c>
      <c r="B4" s="280"/>
      <c r="C4" s="280"/>
      <c r="D4" s="280"/>
      <c r="E4" s="280"/>
      <c r="F4" s="280"/>
      <c r="G4" s="280"/>
      <c r="H4" s="280"/>
      <c r="I4" s="281"/>
      <c r="J4" s="282" t="s">
        <v>25</v>
      </c>
      <c r="K4" s="282"/>
      <c r="L4" s="282"/>
      <c r="M4" s="282"/>
      <c r="N4" s="282"/>
      <c r="O4" s="282"/>
      <c r="P4" s="282"/>
      <c r="Q4" s="282"/>
      <c r="R4" s="282"/>
    </row>
    <row r="5" spans="1:18" s="148" customFormat="1" ht="13.5">
      <c r="A5" s="283" t="s">
        <v>159</v>
      </c>
      <c r="B5" s="283"/>
      <c r="C5" s="283"/>
      <c r="D5" s="279" t="s">
        <v>75</v>
      </c>
      <c r="E5" s="280"/>
      <c r="F5" s="281"/>
      <c r="G5" s="279" t="s">
        <v>160</v>
      </c>
      <c r="H5" s="280"/>
      <c r="I5" s="281"/>
      <c r="J5" s="283" t="s">
        <v>161</v>
      </c>
      <c r="K5" s="283"/>
      <c r="L5" s="283"/>
      <c r="M5" s="279" t="s">
        <v>75</v>
      </c>
      <c r="N5" s="280"/>
      <c r="O5" s="281"/>
      <c r="P5" s="279" t="s">
        <v>160</v>
      </c>
      <c r="Q5" s="280"/>
      <c r="R5" s="281"/>
    </row>
    <row r="6" spans="1:18" s="148" customFormat="1" ht="13.5">
      <c r="A6" s="152" t="s">
        <v>162</v>
      </c>
      <c r="B6" s="152" t="s">
        <v>163</v>
      </c>
      <c r="C6" s="152" t="s">
        <v>89</v>
      </c>
      <c r="D6" s="153" t="s">
        <v>74</v>
      </c>
      <c r="E6" s="153" t="s">
        <v>90</v>
      </c>
      <c r="F6" s="153" t="s">
        <v>91</v>
      </c>
      <c r="G6" s="153" t="s">
        <v>74</v>
      </c>
      <c r="H6" s="153" t="s">
        <v>90</v>
      </c>
      <c r="I6" s="153" t="s">
        <v>91</v>
      </c>
      <c r="J6" s="152" t="s">
        <v>162</v>
      </c>
      <c r="K6" s="152" t="s">
        <v>163</v>
      </c>
      <c r="L6" s="152" t="s">
        <v>89</v>
      </c>
      <c r="M6" s="153" t="s">
        <v>74</v>
      </c>
      <c r="N6" s="153" t="s">
        <v>90</v>
      </c>
      <c r="O6" s="153" t="s">
        <v>91</v>
      </c>
      <c r="P6" s="153" t="s">
        <v>74</v>
      </c>
      <c r="Q6" s="153" t="s">
        <v>90</v>
      </c>
      <c r="R6" s="153" t="s">
        <v>91</v>
      </c>
    </row>
    <row r="7" spans="1:18" s="148" customFormat="1" ht="13.5">
      <c r="A7" s="152" t="s">
        <v>151</v>
      </c>
      <c r="B7" s="152" t="s">
        <v>152</v>
      </c>
      <c r="C7" s="152" t="s">
        <v>153</v>
      </c>
      <c r="D7" s="152" t="s">
        <v>164</v>
      </c>
      <c r="E7" s="152" t="s">
        <v>155</v>
      </c>
      <c r="F7" s="152" t="s">
        <v>156</v>
      </c>
      <c r="G7" s="152" t="s">
        <v>165</v>
      </c>
      <c r="H7" s="152" t="s">
        <v>166</v>
      </c>
      <c r="I7" s="152" t="s">
        <v>167</v>
      </c>
      <c r="J7" s="152" t="s">
        <v>168</v>
      </c>
      <c r="K7" s="152" t="s">
        <v>169</v>
      </c>
      <c r="L7" s="152" t="s">
        <v>170</v>
      </c>
      <c r="M7" s="152" t="s">
        <v>171</v>
      </c>
      <c r="N7" s="152" t="s">
        <v>172</v>
      </c>
      <c r="O7" s="152" t="s">
        <v>173</v>
      </c>
      <c r="P7" s="152" t="s">
        <v>174</v>
      </c>
      <c r="Q7" s="152" t="s">
        <v>175</v>
      </c>
      <c r="R7" s="152" t="s">
        <v>176</v>
      </c>
    </row>
    <row r="8" spans="1:18" s="148" customFormat="1" ht="13.5">
      <c r="A8" s="154" t="s">
        <v>177</v>
      </c>
      <c r="B8" s="155" t="s">
        <v>178</v>
      </c>
      <c r="C8" s="156" t="s">
        <v>179</v>
      </c>
      <c r="D8" s="157">
        <f aca="true" t="shared" si="0" ref="D8:I8">SUM(D9:D12)</f>
        <v>0</v>
      </c>
      <c r="E8" s="157">
        <f t="shared" si="0"/>
        <v>0</v>
      </c>
      <c r="F8" s="157">
        <f t="shared" si="0"/>
        <v>0</v>
      </c>
      <c r="G8" s="157">
        <f t="shared" si="0"/>
        <v>0</v>
      </c>
      <c r="H8" s="157">
        <f t="shared" si="0"/>
        <v>0</v>
      </c>
      <c r="I8" s="157">
        <f t="shared" si="0"/>
        <v>0</v>
      </c>
      <c r="J8" s="154" t="s">
        <v>180</v>
      </c>
      <c r="K8" s="154" t="s">
        <v>178</v>
      </c>
      <c r="L8" s="156" t="s">
        <v>181</v>
      </c>
      <c r="M8" s="157">
        <f aca="true" t="shared" si="1" ref="M8:R8">SUM(M9:M21)</f>
        <v>428.26</v>
      </c>
      <c r="N8" s="157">
        <f t="shared" si="1"/>
        <v>428.26</v>
      </c>
      <c r="O8" s="157">
        <f t="shared" si="1"/>
        <v>0</v>
      </c>
      <c r="P8" s="157">
        <f t="shared" si="1"/>
        <v>0</v>
      </c>
      <c r="Q8" s="157">
        <f t="shared" si="1"/>
        <v>0</v>
      </c>
      <c r="R8" s="157">
        <f t="shared" si="1"/>
        <v>0</v>
      </c>
    </row>
    <row r="9" spans="1:18" s="148" customFormat="1" ht="13.5">
      <c r="A9" s="155"/>
      <c r="B9" s="155" t="s">
        <v>182</v>
      </c>
      <c r="C9" s="158" t="s">
        <v>183</v>
      </c>
      <c r="D9" s="157">
        <f aca="true" t="shared" si="2" ref="D9:D72">E9+F9</f>
        <v>0</v>
      </c>
      <c r="E9" s="157"/>
      <c r="F9" s="157"/>
      <c r="G9" s="157"/>
      <c r="H9" s="157"/>
      <c r="I9" s="157"/>
      <c r="J9" s="155"/>
      <c r="K9" s="155" t="s">
        <v>182</v>
      </c>
      <c r="L9" s="158" t="s">
        <v>184</v>
      </c>
      <c r="M9" s="157">
        <f aca="true" t="shared" si="3" ref="M9:M72">N9+O9</f>
        <v>113.98</v>
      </c>
      <c r="N9" s="157">
        <v>113.98</v>
      </c>
      <c r="O9" s="157"/>
      <c r="P9" s="157"/>
      <c r="Q9" s="157"/>
      <c r="R9" s="157"/>
    </row>
    <row r="10" spans="1:18" s="148" customFormat="1" ht="13.5">
      <c r="A10" s="155"/>
      <c r="B10" s="155" t="s">
        <v>185</v>
      </c>
      <c r="C10" s="158" t="s">
        <v>186</v>
      </c>
      <c r="D10" s="157">
        <f t="shared" si="2"/>
        <v>0</v>
      </c>
      <c r="E10" s="157"/>
      <c r="F10" s="157"/>
      <c r="G10" s="157"/>
      <c r="H10" s="157"/>
      <c r="I10" s="157"/>
      <c r="J10" s="155"/>
      <c r="K10" s="155" t="s">
        <v>185</v>
      </c>
      <c r="L10" s="158" t="s">
        <v>187</v>
      </c>
      <c r="M10" s="157">
        <f t="shared" si="3"/>
        <v>67.68</v>
      </c>
      <c r="N10" s="157">
        <v>67.68</v>
      </c>
      <c r="O10" s="157"/>
      <c r="P10" s="157"/>
      <c r="Q10" s="157"/>
      <c r="R10" s="157"/>
    </row>
    <row r="11" spans="1:18" s="148" customFormat="1" ht="13.5">
      <c r="A11" s="155"/>
      <c r="B11" s="155" t="s">
        <v>188</v>
      </c>
      <c r="C11" s="158" t="s">
        <v>189</v>
      </c>
      <c r="D11" s="157">
        <f t="shared" si="2"/>
        <v>0</v>
      </c>
      <c r="E11" s="157"/>
      <c r="F11" s="157"/>
      <c r="G11" s="157"/>
      <c r="H11" s="157"/>
      <c r="I11" s="157"/>
      <c r="J11" s="155"/>
      <c r="K11" s="155" t="s">
        <v>188</v>
      </c>
      <c r="L11" s="158" t="s">
        <v>190</v>
      </c>
      <c r="M11" s="157">
        <f t="shared" si="3"/>
        <v>10.1</v>
      </c>
      <c r="N11" s="157">
        <v>10.1</v>
      </c>
      <c r="O11" s="157"/>
      <c r="P11" s="157"/>
      <c r="Q11" s="157"/>
      <c r="R11" s="157"/>
    </row>
    <row r="12" spans="1:18" s="148" customFormat="1" ht="13.5">
      <c r="A12" s="155"/>
      <c r="B12" s="155" t="s">
        <v>191</v>
      </c>
      <c r="C12" s="158" t="s">
        <v>192</v>
      </c>
      <c r="D12" s="157">
        <f t="shared" si="2"/>
        <v>0</v>
      </c>
      <c r="E12" s="157"/>
      <c r="F12" s="157"/>
      <c r="G12" s="157"/>
      <c r="H12" s="157"/>
      <c r="I12" s="157"/>
      <c r="J12" s="155"/>
      <c r="K12" s="155" t="s">
        <v>193</v>
      </c>
      <c r="L12" s="158" t="s">
        <v>194</v>
      </c>
      <c r="M12" s="157">
        <f t="shared" si="3"/>
        <v>0</v>
      </c>
      <c r="N12" s="157"/>
      <c r="O12" s="157"/>
      <c r="P12" s="157"/>
      <c r="Q12" s="157"/>
      <c r="R12" s="157"/>
    </row>
    <row r="13" spans="1:18" s="148" customFormat="1" ht="13.5">
      <c r="A13" s="154" t="s">
        <v>195</v>
      </c>
      <c r="B13" s="154" t="s">
        <v>178</v>
      </c>
      <c r="C13" s="156" t="s">
        <v>196</v>
      </c>
      <c r="D13" s="157">
        <f aca="true" t="shared" si="4" ref="D13:I13">SUM(D14:D23)</f>
        <v>0</v>
      </c>
      <c r="E13" s="157">
        <f t="shared" si="4"/>
        <v>0</v>
      </c>
      <c r="F13" s="157">
        <f t="shared" si="4"/>
        <v>0</v>
      </c>
      <c r="G13" s="157">
        <f t="shared" si="4"/>
        <v>0</v>
      </c>
      <c r="H13" s="157">
        <f t="shared" si="4"/>
        <v>0</v>
      </c>
      <c r="I13" s="157">
        <f t="shared" si="4"/>
        <v>0</v>
      </c>
      <c r="J13" s="155"/>
      <c r="K13" s="155" t="s">
        <v>197</v>
      </c>
      <c r="L13" s="158" t="s">
        <v>198</v>
      </c>
      <c r="M13" s="157">
        <f t="shared" si="3"/>
        <v>125.47</v>
      </c>
      <c r="N13" s="157">
        <v>125.47</v>
      </c>
      <c r="O13" s="157"/>
      <c r="P13" s="157"/>
      <c r="Q13" s="157"/>
      <c r="R13" s="157"/>
    </row>
    <row r="14" spans="1:18" s="148" customFormat="1" ht="13.5">
      <c r="A14" s="155"/>
      <c r="B14" s="155" t="s">
        <v>182</v>
      </c>
      <c r="C14" s="158" t="s">
        <v>199</v>
      </c>
      <c r="D14" s="157">
        <f t="shared" si="2"/>
        <v>0</v>
      </c>
      <c r="E14" s="157"/>
      <c r="F14" s="157"/>
      <c r="G14" s="157"/>
      <c r="H14" s="157"/>
      <c r="I14" s="157"/>
      <c r="J14" s="155"/>
      <c r="K14" s="155" t="s">
        <v>200</v>
      </c>
      <c r="L14" s="158" t="s">
        <v>201</v>
      </c>
      <c r="M14" s="157">
        <f t="shared" si="3"/>
        <v>42.98</v>
      </c>
      <c r="N14" s="157">
        <v>42.98</v>
      </c>
      <c r="O14" s="157"/>
      <c r="P14" s="157"/>
      <c r="Q14" s="157"/>
      <c r="R14" s="157"/>
    </row>
    <row r="15" spans="1:18" s="148" customFormat="1" ht="13.5">
      <c r="A15" s="155"/>
      <c r="B15" s="155" t="s">
        <v>185</v>
      </c>
      <c r="C15" s="158" t="s">
        <v>202</v>
      </c>
      <c r="D15" s="157">
        <f t="shared" si="2"/>
        <v>0</v>
      </c>
      <c r="E15" s="157"/>
      <c r="F15" s="157"/>
      <c r="G15" s="157"/>
      <c r="H15" s="157"/>
      <c r="I15" s="157"/>
      <c r="J15" s="155"/>
      <c r="K15" s="155" t="s">
        <v>203</v>
      </c>
      <c r="L15" s="158" t="s">
        <v>204</v>
      </c>
      <c r="M15" s="157">
        <f t="shared" si="3"/>
        <v>0</v>
      </c>
      <c r="N15" s="157"/>
      <c r="O15" s="157"/>
      <c r="P15" s="157"/>
      <c r="Q15" s="157"/>
      <c r="R15" s="157"/>
    </row>
    <row r="16" spans="1:18" s="148" customFormat="1" ht="13.5">
      <c r="A16" s="155"/>
      <c r="B16" s="155" t="s">
        <v>188</v>
      </c>
      <c r="C16" s="158" t="s">
        <v>205</v>
      </c>
      <c r="D16" s="157">
        <f t="shared" si="2"/>
        <v>0</v>
      </c>
      <c r="E16" s="157"/>
      <c r="F16" s="157"/>
      <c r="G16" s="157"/>
      <c r="H16" s="157"/>
      <c r="I16" s="157"/>
      <c r="J16" s="155"/>
      <c r="K16" s="155" t="s">
        <v>206</v>
      </c>
      <c r="L16" s="158" t="s">
        <v>207</v>
      </c>
      <c r="M16" s="157">
        <f t="shared" si="3"/>
        <v>25.78</v>
      </c>
      <c r="N16" s="157">
        <v>25.78</v>
      </c>
      <c r="O16" s="157"/>
      <c r="P16" s="157"/>
      <c r="Q16" s="157"/>
      <c r="R16" s="157"/>
    </row>
    <row r="17" spans="1:18" s="148" customFormat="1" ht="13.5">
      <c r="A17" s="155"/>
      <c r="B17" s="155" t="s">
        <v>208</v>
      </c>
      <c r="C17" s="158" t="s">
        <v>209</v>
      </c>
      <c r="D17" s="157">
        <f t="shared" si="2"/>
        <v>0</v>
      </c>
      <c r="E17" s="157"/>
      <c r="F17" s="157"/>
      <c r="G17" s="157"/>
      <c r="H17" s="157"/>
      <c r="I17" s="157"/>
      <c r="J17" s="155"/>
      <c r="K17" s="155" t="s">
        <v>210</v>
      </c>
      <c r="L17" s="158" t="s">
        <v>211</v>
      </c>
      <c r="M17" s="157">
        <f t="shared" si="3"/>
        <v>10.74</v>
      </c>
      <c r="N17" s="157">
        <v>10.74</v>
      </c>
      <c r="O17" s="157"/>
      <c r="P17" s="157"/>
      <c r="Q17" s="157"/>
      <c r="R17" s="157"/>
    </row>
    <row r="18" spans="1:18" s="148" customFormat="1" ht="13.5">
      <c r="A18" s="155"/>
      <c r="B18" s="155" t="s">
        <v>212</v>
      </c>
      <c r="C18" s="158" t="s">
        <v>213</v>
      </c>
      <c r="D18" s="157">
        <f t="shared" si="2"/>
        <v>0</v>
      </c>
      <c r="E18" s="157"/>
      <c r="F18" s="157"/>
      <c r="G18" s="157"/>
      <c r="H18" s="157"/>
      <c r="I18" s="157"/>
      <c r="J18" s="155"/>
      <c r="K18" s="155" t="s">
        <v>214</v>
      </c>
      <c r="L18" s="158" t="s">
        <v>215</v>
      </c>
      <c r="M18" s="157">
        <f t="shared" si="3"/>
        <v>2.38</v>
      </c>
      <c r="N18" s="157">
        <v>2.38</v>
      </c>
      <c r="O18" s="157"/>
      <c r="P18" s="157"/>
      <c r="Q18" s="157"/>
      <c r="R18" s="157"/>
    </row>
    <row r="19" spans="1:18" s="148" customFormat="1" ht="13.5">
      <c r="A19" s="155"/>
      <c r="B19" s="155" t="s">
        <v>193</v>
      </c>
      <c r="C19" s="158" t="s">
        <v>216</v>
      </c>
      <c r="D19" s="157">
        <f t="shared" si="2"/>
        <v>0</v>
      </c>
      <c r="E19" s="157"/>
      <c r="F19" s="157"/>
      <c r="G19" s="157"/>
      <c r="H19" s="157"/>
      <c r="I19" s="157"/>
      <c r="J19" s="155"/>
      <c r="K19" s="155" t="s">
        <v>217</v>
      </c>
      <c r="L19" s="158" t="s">
        <v>189</v>
      </c>
      <c r="M19" s="157">
        <f t="shared" si="3"/>
        <v>29.15</v>
      </c>
      <c r="N19" s="157">
        <v>29.15</v>
      </c>
      <c r="O19" s="157"/>
      <c r="P19" s="157"/>
      <c r="Q19" s="157"/>
      <c r="R19" s="157"/>
    </row>
    <row r="20" spans="1:18" s="148" customFormat="1" ht="13.5">
      <c r="A20" s="155"/>
      <c r="B20" s="155" t="s">
        <v>197</v>
      </c>
      <c r="C20" s="158" t="s">
        <v>218</v>
      </c>
      <c r="D20" s="157">
        <f t="shared" si="2"/>
        <v>0</v>
      </c>
      <c r="E20" s="157"/>
      <c r="F20" s="157"/>
      <c r="G20" s="157"/>
      <c r="H20" s="157"/>
      <c r="I20" s="157"/>
      <c r="J20" s="155"/>
      <c r="K20" s="155" t="s">
        <v>219</v>
      </c>
      <c r="L20" s="158" t="s">
        <v>220</v>
      </c>
      <c r="M20" s="157">
        <f t="shared" si="3"/>
        <v>0</v>
      </c>
      <c r="N20" s="157"/>
      <c r="O20" s="157"/>
      <c r="P20" s="157"/>
      <c r="Q20" s="157"/>
      <c r="R20" s="157"/>
    </row>
    <row r="21" spans="1:18" s="148" customFormat="1" ht="13.5">
      <c r="A21" s="155"/>
      <c r="B21" s="155" t="s">
        <v>200</v>
      </c>
      <c r="C21" s="158" t="s">
        <v>221</v>
      </c>
      <c r="D21" s="157">
        <f t="shared" si="2"/>
        <v>0</v>
      </c>
      <c r="E21" s="157"/>
      <c r="F21" s="157"/>
      <c r="G21" s="157"/>
      <c r="H21" s="157"/>
      <c r="I21" s="157"/>
      <c r="J21" s="155"/>
      <c r="K21" s="155" t="s">
        <v>191</v>
      </c>
      <c r="L21" s="158" t="s">
        <v>192</v>
      </c>
      <c r="M21" s="157">
        <f t="shared" si="3"/>
        <v>0</v>
      </c>
      <c r="N21" s="157"/>
      <c r="O21" s="157"/>
      <c r="P21" s="157"/>
      <c r="Q21" s="157"/>
      <c r="R21" s="157"/>
    </row>
    <row r="22" spans="1:18" s="148" customFormat="1" ht="13.5">
      <c r="A22" s="155"/>
      <c r="B22" s="155" t="s">
        <v>203</v>
      </c>
      <c r="C22" s="158" t="s">
        <v>222</v>
      </c>
      <c r="D22" s="157">
        <f t="shared" si="2"/>
        <v>0</v>
      </c>
      <c r="E22" s="157"/>
      <c r="F22" s="157"/>
      <c r="G22" s="157"/>
      <c r="H22" s="157"/>
      <c r="I22" s="157"/>
      <c r="J22" s="154" t="s">
        <v>223</v>
      </c>
      <c r="K22" s="154" t="s">
        <v>178</v>
      </c>
      <c r="L22" s="156" t="s">
        <v>224</v>
      </c>
      <c r="M22" s="157">
        <f t="shared" si="3"/>
        <v>23.020000000000003</v>
      </c>
      <c r="N22" s="157">
        <f>SUM(N23:N49)</f>
        <v>16.1</v>
      </c>
      <c r="O22" s="157">
        <f>SUM(O23:O49)</f>
        <v>6.92</v>
      </c>
      <c r="P22" s="157">
        <f>SUM(P23:P49)</f>
        <v>0</v>
      </c>
      <c r="Q22" s="157">
        <f>SUM(Q23:Q49)</f>
        <v>0</v>
      </c>
      <c r="R22" s="157">
        <f>SUM(R23:R49)</f>
        <v>0</v>
      </c>
    </row>
    <row r="23" spans="1:18" s="148" customFormat="1" ht="13.5">
      <c r="A23" s="155"/>
      <c r="B23" s="155" t="s">
        <v>191</v>
      </c>
      <c r="C23" s="158" t="s">
        <v>225</v>
      </c>
      <c r="D23" s="157">
        <f t="shared" si="2"/>
        <v>0</v>
      </c>
      <c r="E23" s="157"/>
      <c r="F23" s="157"/>
      <c r="G23" s="157"/>
      <c r="H23" s="157"/>
      <c r="I23" s="157"/>
      <c r="J23" s="155"/>
      <c r="K23" s="155" t="s">
        <v>182</v>
      </c>
      <c r="L23" s="158" t="s">
        <v>226</v>
      </c>
      <c r="M23" s="157">
        <f t="shared" si="3"/>
        <v>11.57</v>
      </c>
      <c r="N23" s="157">
        <v>11.57</v>
      </c>
      <c r="O23" s="157"/>
      <c r="P23" s="157"/>
      <c r="Q23" s="157"/>
      <c r="R23" s="157"/>
    </row>
    <row r="24" spans="1:18" s="148" customFormat="1" ht="13.5">
      <c r="A24" s="154" t="s">
        <v>227</v>
      </c>
      <c r="B24" s="154" t="s">
        <v>178</v>
      </c>
      <c r="C24" s="156" t="s">
        <v>228</v>
      </c>
      <c r="D24" s="157">
        <f t="shared" si="2"/>
        <v>0</v>
      </c>
      <c r="E24" s="157"/>
      <c r="F24" s="157"/>
      <c r="G24" s="157"/>
      <c r="H24" s="157"/>
      <c r="I24" s="157"/>
      <c r="J24" s="155"/>
      <c r="K24" s="155" t="s">
        <v>185</v>
      </c>
      <c r="L24" s="158" t="s">
        <v>229</v>
      </c>
      <c r="M24" s="157">
        <f t="shared" si="3"/>
        <v>0</v>
      </c>
      <c r="N24" s="157"/>
      <c r="O24" s="157"/>
      <c r="P24" s="157"/>
      <c r="Q24" s="157"/>
      <c r="R24" s="157"/>
    </row>
    <row r="25" spans="1:18" s="148" customFormat="1" ht="13.5">
      <c r="A25" s="155"/>
      <c r="B25" s="155" t="s">
        <v>182</v>
      </c>
      <c r="C25" s="158" t="s">
        <v>230</v>
      </c>
      <c r="D25" s="157">
        <f t="shared" si="2"/>
        <v>0</v>
      </c>
      <c r="E25" s="157"/>
      <c r="F25" s="157"/>
      <c r="G25" s="157"/>
      <c r="H25" s="157"/>
      <c r="I25" s="157"/>
      <c r="J25" s="155"/>
      <c r="K25" s="155" t="s">
        <v>188</v>
      </c>
      <c r="L25" s="158" t="s">
        <v>231</v>
      </c>
      <c r="M25" s="157">
        <f t="shared" si="3"/>
        <v>0</v>
      </c>
      <c r="N25" s="157"/>
      <c r="O25" s="157"/>
      <c r="P25" s="157"/>
      <c r="Q25" s="157"/>
      <c r="R25" s="157"/>
    </row>
    <row r="26" spans="1:18" s="148" customFormat="1" ht="13.5">
      <c r="A26" s="155"/>
      <c r="B26" s="155" t="s">
        <v>185</v>
      </c>
      <c r="C26" s="158" t="s">
        <v>232</v>
      </c>
      <c r="D26" s="157">
        <f t="shared" si="2"/>
        <v>0</v>
      </c>
      <c r="E26" s="157"/>
      <c r="F26" s="157"/>
      <c r="G26" s="157"/>
      <c r="H26" s="157"/>
      <c r="I26" s="157"/>
      <c r="J26" s="155"/>
      <c r="K26" s="155" t="s">
        <v>208</v>
      </c>
      <c r="L26" s="158" t="s">
        <v>233</v>
      </c>
      <c r="M26" s="157">
        <f t="shared" si="3"/>
        <v>0</v>
      </c>
      <c r="N26" s="157"/>
      <c r="O26" s="157"/>
      <c r="P26" s="157"/>
      <c r="Q26" s="157"/>
      <c r="R26" s="157"/>
    </row>
    <row r="27" spans="1:18" s="148" customFormat="1" ht="13.5">
      <c r="A27" s="155"/>
      <c r="B27" s="155" t="s">
        <v>188</v>
      </c>
      <c r="C27" s="158" t="s">
        <v>234</v>
      </c>
      <c r="D27" s="157">
        <f t="shared" si="2"/>
        <v>0</v>
      </c>
      <c r="E27" s="157"/>
      <c r="F27" s="157"/>
      <c r="G27" s="157"/>
      <c r="H27" s="157"/>
      <c r="I27" s="157"/>
      <c r="J27" s="155"/>
      <c r="K27" s="155" t="s">
        <v>212</v>
      </c>
      <c r="L27" s="158" t="s">
        <v>235</v>
      </c>
      <c r="M27" s="157">
        <f t="shared" si="3"/>
        <v>0</v>
      </c>
      <c r="N27" s="157"/>
      <c r="O27" s="157"/>
      <c r="P27" s="157"/>
      <c r="Q27" s="157"/>
      <c r="R27" s="157"/>
    </row>
    <row r="28" spans="1:18" s="148" customFormat="1" ht="13.5">
      <c r="A28" s="155"/>
      <c r="B28" s="155" t="s">
        <v>212</v>
      </c>
      <c r="C28" s="158" t="s">
        <v>236</v>
      </c>
      <c r="D28" s="157">
        <f t="shared" si="2"/>
        <v>0</v>
      </c>
      <c r="E28" s="157"/>
      <c r="F28" s="157"/>
      <c r="G28" s="157"/>
      <c r="H28" s="157"/>
      <c r="I28" s="157"/>
      <c r="J28" s="155"/>
      <c r="K28" s="155" t="s">
        <v>193</v>
      </c>
      <c r="L28" s="158" t="s">
        <v>237</v>
      </c>
      <c r="M28" s="157">
        <f t="shared" si="3"/>
        <v>0</v>
      </c>
      <c r="N28" s="157"/>
      <c r="O28" s="157"/>
      <c r="P28" s="157"/>
      <c r="Q28" s="157"/>
      <c r="R28" s="157"/>
    </row>
    <row r="29" spans="1:18" s="148" customFormat="1" ht="13.5">
      <c r="A29" s="155"/>
      <c r="B29" s="155" t="s">
        <v>193</v>
      </c>
      <c r="C29" s="158" t="s">
        <v>238</v>
      </c>
      <c r="D29" s="157">
        <f t="shared" si="2"/>
        <v>0</v>
      </c>
      <c r="E29" s="157"/>
      <c r="F29" s="157"/>
      <c r="G29" s="157"/>
      <c r="H29" s="157"/>
      <c r="I29" s="157"/>
      <c r="J29" s="155"/>
      <c r="K29" s="155" t="s">
        <v>197</v>
      </c>
      <c r="L29" s="158" t="s">
        <v>239</v>
      </c>
      <c r="M29" s="157">
        <f t="shared" si="3"/>
        <v>0</v>
      </c>
      <c r="N29" s="157"/>
      <c r="O29" s="157"/>
      <c r="P29" s="157"/>
      <c r="Q29" s="157"/>
      <c r="R29" s="157"/>
    </row>
    <row r="30" spans="1:18" s="148" customFormat="1" ht="13.5">
      <c r="A30" s="155"/>
      <c r="B30" s="155" t="s">
        <v>197</v>
      </c>
      <c r="C30" s="158" t="s">
        <v>240</v>
      </c>
      <c r="D30" s="157">
        <f t="shared" si="2"/>
        <v>0</v>
      </c>
      <c r="E30" s="157"/>
      <c r="F30" s="157"/>
      <c r="G30" s="157"/>
      <c r="H30" s="157"/>
      <c r="I30" s="157"/>
      <c r="J30" s="155"/>
      <c r="K30" s="155" t="s">
        <v>200</v>
      </c>
      <c r="L30" s="158" t="s">
        <v>241</v>
      </c>
      <c r="M30" s="157">
        <f t="shared" si="3"/>
        <v>0</v>
      </c>
      <c r="N30" s="157"/>
      <c r="O30" s="157"/>
      <c r="P30" s="157"/>
      <c r="Q30" s="157"/>
      <c r="R30" s="157"/>
    </row>
    <row r="31" spans="1:18" s="148" customFormat="1" ht="13.5">
      <c r="A31" s="155"/>
      <c r="B31" s="155" t="s">
        <v>191</v>
      </c>
      <c r="C31" s="158" t="s">
        <v>242</v>
      </c>
      <c r="D31" s="157">
        <f t="shared" si="2"/>
        <v>0</v>
      </c>
      <c r="E31" s="157"/>
      <c r="F31" s="157"/>
      <c r="G31" s="157"/>
      <c r="H31" s="157"/>
      <c r="I31" s="157"/>
      <c r="J31" s="155"/>
      <c r="K31" s="155" t="s">
        <v>203</v>
      </c>
      <c r="L31" s="158" t="s">
        <v>243</v>
      </c>
      <c r="M31" s="157">
        <f t="shared" si="3"/>
        <v>0</v>
      </c>
      <c r="N31" s="157"/>
      <c r="O31" s="157"/>
      <c r="P31" s="157"/>
      <c r="Q31" s="157"/>
      <c r="R31" s="157"/>
    </row>
    <row r="32" spans="1:18" s="148" customFormat="1" ht="13.5">
      <c r="A32" s="154" t="s">
        <v>244</v>
      </c>
      <c r="B32" s="154" t="s">
        <v>178</v>
      </c>
      <c r="C32" s="156" t="s">
        <v>245</v>
      </c>
      <c r="D32" s="157">
        <f t="shared" si="2"/>
        <v>0</v>
      </c>
      <c r="E32" s="157"/>
      <c r="F32" s="157"/>
      <c r="G32" s="157"/>
      <c r="H32" s="157"/>
      <c r="I32" s="157"/>
      <c r="J32" s="155"/>
      <c r="K32" s="155" t="s">
        <v>210</v>
      </c>
      <c r="L32" s="158" t="s">
        <v>246</v>
      </c>
      <c r="M32" s="157">
        <f t="shared" si="3"/>
        <v>0</v>
      </c>
      <c r="N32" s="157"/>
      <c r="O32" s="157"/>
      <c r="P32" s="157"/>
      <c r="Q32" s="157"/>
      <c r="R32" s="157"/>
    </row>
    <row r="33" spans="1:18" s="148" customFormat="1" ht="13.5">
      <c r="A33" s="155"/>
      <c r="B33" s="155" t="s">
        <v>182</v>
      </c>
      <c r="C33" s="158" t="s">
        <v>230</v>
      </c>
      <c r="D33" s="157">
        <f t="shared" si="2"/>
        <v>0</v>
      </c>
      <c r="E33" s="157"/>
      <c r="F33" s="157"/>
      <c r="G33" s="157"/>
      <c r="H33" s="157"/>
      <c r="I33" s="157"/>
      <c r="J33" s="155"/>
      <c r="K33" s="155" t="s">
        <v>214</v>
      </c>
      <c r="L33" s="158" t="s">
        <v>218</v>
      </c>
      <c r="M33" s="157">
        <f t="shared" si="3"/>
        <v>0</v>
      </c>
      <c r="N33" s="157"/>
      <c r="O33" s="157"/>
      <c r="P33" s="157"/>
      <c r="Q33" s="157"/>
      <c r="R33" s="157"/>
    </row>
    <row r="34" spans="1:18" s="148" customFormat="1" ht="13.5">
      <c r="A34" s="155"/>
      <c r="B34" s="155" t="s">
        <v>185</v>
      </c>
      <c r="C34" s="158" t="s">
        <v>232</v>
      </c>
      <c r="D34" s="157">
        <f t="shared" si="2"/>
        <v>0</v>
      </c>
      <c r="E34" s="157"/>
      <c r="F34" s="157"/>
      <c r="G34" s="157"/>
      <c r="H34" s="157"/>
      <c r="I34" s="157"/>
      <c r="J34" s="155"/>
      <c r="K34" s="155" t="s">
        <v>217</v>
      </c>
      <c r="L34" s="158" t="s">
        <v>222</v>
      </c>
      <c r="M34" s="157">
        <f t="shared" si="3"/>
        <v>0</v>
      </c>
      <c r="N34" s="157"/>
      <c r="O34" s="157"/>
      <c r="P34" s="157"/>
      <c r="Q34" s="157"/>
      <c r="R34" s="157"/>
    </row>
    <row r="35" spans="1:18" s="148" customFormat="1" ht="13.5">
      <c r="A35" s="155"/>
      <c r="B35" s="155" t="s">
        <v>188</v>
      </c>
      <c r="C35" s="158" t="s">
        <v>234</v>
      </c>
      <c r="D35" s="157">
        <f t="shared" si="2"/>
        <v>0</v>
      </c>
      <c r="E35" s="157"/>
      <c r="F35" s="157"/>
      <c r="G35" s="157"/>
      <c r="H35" s="157"/>
      <c r="I35" s="157"/>
      <c r="J35" s="155"/>
      <c r="K35" s="155" t="s">
        <v>219</v>
      </c>
      <c r="L35" s="158" t="s">
        <v>247</v>
      </c>
      <c r="M35" s="157">
        <f t="shared" si="3"/>
        <v>0</v>
      </c>
      <c r="N35" s="157"/>
      <c r="O35" s="157"/>
      <c r="P35" s="157"/>
      <c r="Q35" s="157"/>
      <c r="R35" s="157"/>
    </row>
    <row r="36" spans="1:18" s="148" customFormat="1" ht="13.5">
      <c r="A36" s="155"/>
      <c r="B36" s="155" t="s">
        <v>208</v>
      </c>
      <c r="C36" s="158" t="s">
        <v>238</v>
      </c>
      <c r="D36" s="157">
        <f t="shared" si="2"/>
        <v>0</v>
      </c>
      <c r="E36" s="157"/>
      <c r="F36" s="157"/>
      <c r="G36" s="157"/>
      <c r="H36" s="157"/>
      <c r="I36" s="157"/>
      <c r="J36" s="155"/>
      <c r="K36" s="155" t="s">
        <v>248</v>
      </c>
      <c r="L36" s="158" t="s">
        <v>202</v>
      </c>
      <c r="M36" s="157">
        <f t="shared" si="3"/>
        <v>0</v>
      </c>
      <c r="N36" s="157"/>
      <c r="O36" s="157"/>
      <c r="P36" s="157"/>
      <c r="Q36" s="157"/>
      <c r="R36" s="157"/>
    </row>
    <row r="37" spans="1:18" s="148" customFormat="1" ht="13.5">
      <c r="A37" s="155"/>
      <c r="B37" s="155" t="s">
        <v>212</v>
      </c>
      <c r="C37" s="158" t="s">
        <v>240</v>
      </c>
      <c r="D37" s="157">
        <f t="shared" si="2"/>
        <v>0</v>
      </c>
      <c r="E37" s="157"/>
      <c r="F37" s="157"/>
      <c r="G37" s="157"/>
      <c r="H37" s="157"/>
      <c r="I37" s="157"/>
      <c r="J37" s="155"/>
      <c r="K37" s="155" t="s">
        <v>249</v>
      </c>
      <c r="L37" s="158" t="s">
        <v>205</v>
      </c>
      <c r="M37" s="157">
        <f t="shared" si="3"/>
        <v>0</v>
      </c>
      <c r="N37" s="157"/>
      <c r="O37" s="157"/>
      <c r="P37" s="157"/>
      <c r="Q37" s="157"/>
      <c r="R37" s="157"/>
    </row>
    <row r="38" spans="1:18" s="148" customFormat="1" ht="13.5">
      <c r="A38" s="155"/>
      <c r="B38" s="155" t="s">
        <v>191</v>
      </c>
      <c r="C38" s="158" t="s">
        <v>242</v>
      </c>
      <c r="D38" s="157">
        <f t="shared" si="2"/>
        <v>0</v>
      </c>
      <c r="E38" s="157"/>
      <c r="F38" s="157"/>
      <c r="G38" s="157"/>
      <c r="H38" s="157"/>
      <c r="I38" s="157"/>
      <c r="J38" s="155"/>
      <c r="K38" s="155" t="s">
        <v>250</v>
      </c>
      <c r="L38" s="158" t="s">
        <v>216</v>
      </c>
      <c r="M38" s="157">
        <f t="shared" si="3"/>
        <v>0</v>
      </c>
      <c r="N38" s="157"/>
      <c r="O38" s="157"/>
      <c r="P38" s="157"/>
      <c r="Q38" s="157"/>
      <c r="R38" s="157"/>
    </row>
    <row r="39" spans="1:18" s="148" customFormat="1" ht="13.5">
      <c r="A39" s="154" t="s">
        <v>251</v>
      </c>
      <c r="B39" s="154" t="s">
        <v>178</v>
      </c>
      <c r="C39" s="156" t="s">
        <v>252</v>
      </c>
      <c r="D39" s="157">
        <f aca="true" t="shared" si="5" ref="D39:I39">SUM(D40:D42)</f>
        <v>451.28</v>
      </c>
      <c r="E39" s="157">
        <f t="shared" si="5"/>
        <v>444.36</v>
      </c>
      <c r="F39" s="157">
        <f t="shared" si="5"/>
        <v>6.92</v>
      </c>
      <c r="G39" s="157">
        <f t="shared" si="5"/>
        <v>0</v>
      </c>
      <c r="H39" s="157">
        <f t="shared" si="5"/>
        <v>0</v>
      </c>
      <c r="I39" s="157">
        <f t="shared" si="5"/>
        <v>0</v>
      </c>
      <c r="J39" s="155"/>
      <c r="K39" s="155" t="s">
        <v>253</v>
      </c>
      <c r="L39" s="158" t="s">
        <v>254</v>
      </c>
      <c r="M39" s="157">
        <f t="shared" si="3"/>
        <v>0</v>
      </c>
      <c r="N39" s="157"/>
      <c r="O39" s="157"/>
      <c r="P39" s="157"/>
      <c r="Q39" s="157"/>
      <c r="R39" s="157"/>
    </row>
    <row r="40" spans="1:18" s="148" customFormat="1" ht="13.5">
      <c r="A40" s="155"/>
      <c r="B40" s="155" t="s">
        <v>182</v>
      </c>
      <c r="C40" s="158" t="s">
        <v>181</v>
      </c>
      <c r="D40" s="157">
        <f t="shared" si="2"/>
        <v>428.26</v>
      </c>
      <c r="E40" s="157">
        <v>428.26</v>
      </c>
      <c r="F40" s="157"/>
      <c r="G40" s="157"/>
      <c r="H40" s="157"/>
      <c r="I40" s="157"/>
      <c r="J40" s="155"/>
      <c r="K40" s="155" t="s">
        <v>255</v>
      </c>
      <c r="L40" s="158" t="s">
        <v>256</v>
      </c>
      <c r="M40" s="157">
        <f t="shared" si="3"/>
        <v>0</v>
      </c>
      <c r="N40" s="157"/>
      <c r="O40" s="157"/>
      <c r="P40" s="157"/>
      <c r="Q40" s="157"/>
      <c r="R40" s="157"/>
    </row>
    <row r="41" spans="1:18" s="148" customFormat="1" ht="13.5">
      <c r="A41" s="155"/>
      <c r="B41" s="155" t="s">
        <v>185</v>
      </c>
      <c r="C41" s="158" t="s">
        <v>224</v>
      </c>
      <c r="D41" s="157">
        <f t="shared" si="2"/>
        <v>23.020000000000003</v>
      </c>
      <c r="E41" s="157">
        <v>16.1</v>
      </c>
      <c r="F41" s="157">
        <v>6.92</v>
      </c>
      <c r="G41" s="157"/>
      <c r="H41" s="157"/>
      <c r="I41" s="157"/>
      <c r="J41" s="155"/>
      <c r="K41" s="155" t="s">
        <v>257</v>
      </c>
      <c r="L41" s="158" t="s">
        <v>258</v>
      </c>
      <c r="M41" s="157">
        <f t="shared" si="3"/>
        <v>0</v>
      </c>
      <c r="N41" s="157"/>
      <c r="O41" s="157"/>
      <c r="P41" s="157"/>
      <c r="Q41" s="157"/>
      <c r="R41" s="157"/>
    </row>
    <row r="42" spans="1:18" s="148" customFormat="1" ht="13.5">
      <c r="A42" s="155"/>
      <c r="B42" s="155" t="s">
        <v>191</v>
      </c>
      <c r="C42" s="158" t="s">
        <v>259</v>
      </c>
      <c r="D42" s="157">
        <f t="shared" si="2"/>
        <v>0</v>
      </c>
      <c r="E42" s="157"/>
      <c r="F42" s="157"/>
      <c r="G42" s="157"/>
      <c r="H42" s="157"/>
      <c r="I42" s="157"/>
      <c r="J42" s="155"/>
      <c r="K42" s="155" t="s">
        <v>260</v>
      </c>
      <c r="L42" s="158" t="s">
        <v>261</v>
      </c>
      <c r="M42" s="157">
        <f t="shared" si="3"/>
        <v>6.92</v>
      </c>
      <c r="N42" s="157"/>
      <c r="O42" s="157">
        <v>6.92</v>
      </c>
      <c r="P42" s="157"/>
      <c r="Q42" s="157"/>
      <c r="R42" s="157"/>
    </row>
    <row r="43" spans="1:18" s="148" customFormat="1" ht="13.5">
      <c r="A43" s="154" t="s">
        <v>262</v>
      </c>
      <c r="B43" s="154" t="s">
        <v>178</v>
      </c>
      <c r="C43" s="156" t="s">
        <v>263</v>
      </c>
      <c r="D43" s="157">
        <f t="shared" si="2"/>
        <v>0</v>
      </c>
      <c r="E43" s="157"/>
      <c r="F43" s="157"/>
      <c r="G43" s="157"/>
      <c r="H43" s="157"/>
      <c r="I43" s="157"/>
      <c r="J43" s="155"/>
      <c r="K43" s="155" t="s">
        <v>264</v>
      </c>
      <c r="L43" s="158" t="s">
        <v>213</v>
      </c>
      <c r="M43" s="157">
        <f t="shared" si="3"/>
        <v>0</v>
      </c>
      <c r="N43" s="157"/>
      <c r="O43" s="157"/>
      <c r="P43" s="157"/>
      <c r="Q43" s="157"/>
      <c r="R43" s="157"/>
    </row>
    <row r="44" spans="1:18" s="148" customFormat="1" ht="13.5">
      <c r="A44" s="155"/>
      <c r="B44" s="155" t="s">
        <v>182</v>
      </c>
      <c r="C44" s="158" t="s">
        <v>265</v>
      </c>
      <c r="D44" s="157">
        <f t="shared" si="2"/>
        <v>0</v>
      </c>
      <c r="E44" s="157"/>
      <c r="F44" s="157"/>
      <c r="G44" s="157"/>
      <c r="H44" s="157"/>
      <c r="I44" s="157"/>
      <c r="J44" s="155"/>
      <c r="K44" s="155" t="s">
        <v>266</v>
      </c>
      <c r="L44" s="158" t="s">
        <v>267</v>
      </c>
      <c r="M44" s="157">
        <f t="shared" si="3"/>
        <v>4.53</v>
      </c>
      <c r="N44" s="157">
        <v>4.53</v>
      </c>
      <c r="O44" s="157"/>
      <c r="P44" s="157"/>
      <c r="Q44" s="157"/>
      <c r="R44" s="157"/>
    </row>
    <row r="45" spans="1:18" s="148" customFormat="1" ht="13.5">
      <c r="A45" s="155"/>
      <c r="B45" s="155" t="s">
        <v>185</v>
      </c>
      <c r="C45" s="158" t="s">
        <v>268</v>
      </c>
      <c r="D45" s="157">
        <f t="shared" si="2"/>
        <v>0</v>
      </c>
      <c r="E45" s="157"/>
      <c r="F45" s="157"/>
      <c r="G45" s="157"/>
      <c r="H45" s="157"/>
      <c r="I45" s="157"/>
      <c r="J45" s="155"/>
      <c r="K45" s="155" t="s">
        <v>269</v>
      </c>
      <c r="L45" s="158" t="s">
        <v>270</v>
      </c>
      <c r="M45" s="157">
        <f t="shared" si="3"/>
        <v>0</v>
      </c>
      <c r="N45" s="157"/>
      <c r="O45" s="157"/>
      <c r="P45" s="157"/>
      <c r="Q45" s="157"/>
      <c r="R45" s="157"/>
    </row>
    <row r="46" spans="1:18" s="148" customFormat="1" ht="13.5">
      <c r="A46" s="154" t="s">
        <v>271</v>
      </c>
      <c r="B46" s="154" t="s">
        <v>178</v>
      </c>
      <c r="C46" s="156" t="s">
        <v>272</v>
      </c>
      <c r="D46" s="157">
        <f t="shared" si="2"/>
        <v>0</v>
      </c>
      <c r="E46" s="157"/>
      <c r="F46" s="157"/>
      <c r="G46" s="157"/>
      <c r="H46" s="157"/>
      <c r="I46" s="157"/>
      <c r="J46" s="155"/>
      <c r="K46" s="155" t="s">
        <v>273</v>
      </c>
      <c r="L46" s="158" t="s">
        <v>221</v>
      </c>
      <c r="M46" s="157">
        <f t="shared" si="3"/>
        <v>0</v>
      </c>
      <c r="N46" s="157"/>
      <c r="O46" s="157"/>
      <c r="P46" s="157"/>
      <c r="Q46" s="157"/>
      <c r="R46" s="157"/>
    </row>
    <row r="47" spans="1:18" s="148" customFormat="1" ht="13.5">
      <c r="A47" s="155"/>
      <c r="B47" s="155" t="s">
        <v>182</v>
      </c>
      <c r="C47" s="158" t="s">
        <v>274</v>
      </c>
      <c r="D47" s="157">
        <f t="shared" si="2"/>
        <v>0</v>
      </c>
      <c r="E47" s="157"/>
      <c r="F47" s="157"/>
      <c r="G47" s="157"/>
      <c r="H47" s="157"/>
      <c r="I47" s="157"/>
      <c r="J47" s="155"/>
      <c r="K47" s="155" t="s">
        <v>275</v>
      </c>
      <c r="L47" s="158" t="s">
        <v>276</v>
      </c>
      <c r="M47" s="157">
        <f t="shared" si="3"/>
        <v>0</v>
      </c>
      <c r="N47" s="157"/>
      <c r="O47" s="157"/>
      <c r="P47" s="157"/>
      <c r="Q47" s="157"/>
      <c r="R47" s="157"/>
    </row>
    <row r="48" spans="1:18" s="148" customFormat="1" ht="13.5">
      <c r="A48" s="155"/>
      <c r="B48" s="155" t="s">
        <v>185</v>
      </c>
      <c r="C48" s="158" t="s">
        <v>277</v>
      </c>
      <c r="D48" s="157">
        <f t="shared" si="2"/>
        <v>0</v>
      </c>
      <c r="E48" s="157"/>
      <c r="F48" s="157"/>
      <c r="G48" s="157"/>
      <c r="H48" s="157"/>
      <c r="I48" s="157"/>
      <c r="J48" s="155"/>
      <c r="K48" s="155" t="s">
        <v>278</v>
      </c>
      <c r="L48" s="158" t="s">
        <v>279</v>
      </c>
      <c r="M48" s="157">
        <f t="shared" si="3"/>
        <v>0</v>
      </c>
      <c r="N48" s="157"/>
      <c r="O48" s="157"/>
      <c r="P48" s="157"/>
      <c r="Q48" s="157"/>
      <c r="R48" s="157"/>
    </row>
    <row r="49" spans="1:18" s="148" customFormat="1" ht="13.5">
      <c r="A49" s="155"/>
      <c r="B49" s="155" t="s">
        <v>191</v>
      </c>
      <c r="C49" s="158" t="s">
        <v>280</v>
      </c>
      <c r="D49" s="157">
        <f t="shared" si="2"/>
        <v>0</v>
      </c>
      <c r="E49" s="157"/>
      <c r="F49" s="157"/>
      <c r="G49" s="157"/>
      <c r="H49" s="157"/>
      <c r="I49" s="157"/>
      <c r="J49" s="155"/>
      <c r="K49" s="155" t="s">
        <v>191</v>
      </c>
      <c r="L49" s="158" t="s">
        <v>225</v>
      </c>
      <c r="M49" s="157">
        <f t="shared" si="3"/>
        <v>0</v>
      </c>
      <c r="N49" s="157"/>
      <c r="O49" s="157"/>
      <c r="P49" s="157"/>
      <c r="Q49" s="157"/>
      <c r="R49" s="157"/>
    </row>
    <row r="50" spans="1:18" s="148" customFormat="1" ht="13.5">
      <c r="A50" s="154" t="s">
        <v>281</v>
      </c>
      <c r="B50" s="155" t="s">
        <v>178</v>
      </c>
      <c r="C50" s="156" t="s">
        <v>282</v>
      </c>
      <c r="D50" s="157">
        <f t="shared" si="2"/>
        <v>0</v>
      </c>
      <c r="E50" s="157"/>
      <c r="F50" s="157"/>
      <c r="G50" s="157"/>
      <c r="H50" s="157"/>
      <c r="I50" s="157"/>
      <c r="J50" s="154" t="s">
        <v>283</v>
      </c>
      <c r="K50" s="154" t="s">
        <v>178</v>
      </c>
      <c r="L50" s="156" t="s">
        <v>284</v>
      </c>
      <c r="M50" s="157">
        <f aca="true" t="shared" si="6" ref="M50:R50">SUM(M51:M61)</f>
        <v>8.45</v>
      </c>
      <c r="N50" s="157">
        <f t="shared" si="6"/>
        <v>8.45</v>
      </c>
      <c r="O50" s="157">
        <f t="shared" si="6"/>
        <v>0</v>
      </c>
      <c r="P50" s="157">
        <f t="shared" si="6"/>
        <v>0</v>
      </c>
      <c r="Q50" s="157">
        <f t="shared" si="6"/>
        <v>0</v>
      </c>
      <c r="R50" s="157">
        <f t="shared" si="6"/>
        <v>0</v>
      </c>
    </row>
    <row r="51" spans="1:18" s="148" customFormat="1" ht="13.5">
      <c r="A51" s="155"/>
      <c r="B51" s="155" t="s">
        <v>182</v>
      </c>
      <c r="C51" s="158" t="s">
        <v>285</v>
      </c>
      <c r="D51" s="157">
        <f t="shared" si="2"/>
        <v>0</v>
      </c>
      <c r="E51" s="157"/>
      <c r="F51" s="157"/>
      <c r="G51" s="157"/>
      <c r="H51" s="157"/>
      <c r="I51" s="157"/>
      <c r="J51" s="155"/>
      <c r="K51" s="155" t="s">
        <v>182</v>
      </c>
      <c r="L51" s="158" t="s">
        <v>286</v>
      </c>
      <c r="M51" s="157">
        <f t="shared" si="3"/>
        <v>0</v>
      </c>
      <c r="N51" s="157"/>
      <c r="O51" s="157"/>
      <c r="P51" s="157"/>
      <c r="Q51" s="157"/>
      <c r="R51" s="157"/>
    </row>
    <row r="52" spans="1:18" s="148" customFormat="1" ht="13.5">
      <c r="A52" s="155"/>
      <c r="B52" s="155" t="s">
        <v>185</v>
      </c>
      <c r="C52" s="158" t="s">
        <v>287</v>
      </c>
      <c r="D52" s="157">
        <f t="shared" si="2"/>
        <v>0</v>
      </c>
      <c r="E52" s="157"/>
      <c r="F52" s="157"/>
      <c r="G52" s="157"/>
      <c r="H52" s="157"/>
      <c r="I52" s="157"/>
      <c r="J52" s="155"/>
      <c r="K52" s="155" t="s">
        <v>185</v>
      </c>
      <c r="L52" s="158" t="s">
        <v>288</v>
      </c>
      <c r="M52" s="157">
        <f t="shared" si="3"/>
        <v>0</v>
      </c>
      <c r="N52" s="157"/>
      <c r="O52" s="157"/>
      <c r="P52" s="157"/>
      <c r="Q52" s="157"/>
      <c r="R52" s="157"/>
    </row>
    <row r="53" spans="1:18" s="148" customFormat="1" ht="13.5">
      <c r="A53" s="154" t="s">
        <v>289</v>
      </c>
      <c r="B53" s="154" t="s">
        <v>178</v>
      </c>
      <c r="C53" s="156" t="s">
        <v>284</v>
      </c>
      <c r="D53" s="157">
        <f aca="true" t="shared" si="7" ref="D53:I53">SUM(D54:D58)</f>
        <v>8.45</v>
      </c>
      <c r="E53" s="157">
        <f t="shared" si="7"/>
        <v>8.45</v>
      </c>
      <c r="F53" s="157">
        <f t="shared" si="7"/>
        <v>0</v>
      </c>
      <c r="G53" s="157">
        <f t="shared" si="7"/>
        <v>0</v>
      </c>
      <c r="H53" s="157">
        <f t="shared" si="7"/>
        <v>0</v>
      </c>
      <c r="I53" s="157">
        <f t="shared" si="7"/>
        <v>0</v>
      </c>
      <c r="J53" s="155"/>
      <c r="K53" s="155" t="s">
        <v>188</v>
      </c>
      <c r="L53" s="158" t="s">
        <v>290</v>
      </c>
      <c r="M53" s="157">
        <f t="shared" si="3"/>
        <v>0</v>
      </c>
      <c r="N53" s="157"/>
      <c r="O53" s="157"/>
      <c r="P53" s="157"/>
      <c r="Q53" s="157"/>
      <c r="R53" s="157"/>
    </row>
    <row r="54" spans="1:18" s="148" customFormat="1" ht="13.5">
      <c r="A54" s="155"/>
      <c r="B54" s="155" t="s">
        <v>182</v>
      </c>
      <c r="C54" s="158" t="s">
        <v>291</v>
      </c>
      <c r="D54" s="157">
        <f t="shared" si="2"/>
        <v>7.13</v>
      </c>
      <c r="E54" s="157">
        <v>7.13</v>
      </c>
      <c r="F54" s="157"/>
      <c r="G54" s="157"/>
      <c r="H54" s="157"/>
      <c r="I54" s="157"/>
      <c r="J54" s="155"/>
      <c r="K54" s="155" t="s">
        <v>208</v>
      </c>
      <c r="L54" s="158" t="s">
        <v>292</v>
      </c>
      <c r="M54" s="157">
        <f t="shared" si="3"/>
        <v>0</v>
      </c>
      <c r="N54" s="157"/>
      <c r="O54" s="157"/>
      <c r="P54" s="157"/>
      <c r="Q54" s="157"/>
      <c r="R54" s="157"/>
    </row>
    <row r="55" spans="1:18" s="148" customFormat="1" ht="13.5">
      <c r="A55" s="155"/>
      <c r="B55" s="155" t="s">
        <v>185</v>
      </c>
      <c r="C55" s="158" t="s">
        <v>293</v>
      </c>
      <c r="D55" s="157">
        <f t="shared" si="2"/>
        <v>0</v>
      </c>
      <c r="E55" s="157"/>
      <c r="F55" s="157"/>
      <c r="G55" s="157"/>
      <c r="H55" s="157"/>
      <c r="I55" s="157"/>
      <c r="J55" s="155"/>
      <c r="K55" s="155" t="s">
        <v>212</v>
      </c>
      <c r="L55" s="158" t="s">
        <v>294</v>
      </c>
      <c r="M55" s="157">
        <f t="shared" si="3"/>
        <v>0.41</v>
      </c>
      <c r="N55" s="157">
        <v>0.41</v>
      </c>
      <c r="O55" s="157"/>
      <c r="P55" s="157"/>
      <c r="Q55" s="157"/>
      <c r="R55" s="157"/>
    </row>
    <row r="56" spans="1:18" s="148" customFormat="1" ht="13.5">
      <c r="A56" s="155"/>
      <c r="B56" s="155" t="s">
        <v>188</v>
      </c>
      <c r="C56" s="158" t="s">
        <v>295</v>
      </c>
      <c r="D56" s="157">
        <f t="shared" si="2"/>
        <v>0</v>
      </c>
      <c r="E56" s="157"/>
      <c r="F56" s="157"/>
      <c r="G56" s="157"/>
      <c r="H56" s="157"/>
      <c r="I56" s="157"/>
      <c r="J56" s="155"/>
      <c r="K56" s="155" t="s">
        <v>193</v>
      </c>
      <c r="L56" s="158" t="s">
        <v>296</v>
      </c>
      <c r="M56" s="157">
        <f t="shared" si="3"/>
        <v>0</v>
      </c>
      <c r="N56" s="157"/>
      <c r="O56" s="157"/>
      <c r="P56" s="157"/>
      <c r="Q56" s="157"/>
      <c r="R56" s="157"/>
    </row>
    <row r="57" spans="1:18" s="148" customFormat="1" ht="13.5">
      <c r="A57" s="155"/>
      <c r="B57" s="155" t="s">
        <v>212</v>
      </c>
      <c r="C57" s="158" t="s">
        <v>297</v>
      </c>
      <c r="D57" s="157">
        <f t="shared" si="2"/>
        <v>0</v>
      </c>
      <c r="E57" s="157"/>
      <c r="F57" s="157"/>
      <c r="G57" s="157"/>
      <c r="H57" s="157"/>
      <c r="I57" s="157"/>
      <c r="J57" s="155"/>
      <c r="K57" s="155" t="s">
        <v>197</v>
      </c>
      <c r="L57" s="158" t="s">
        <v>298</v>
      </c>
      <c r="M57" s="157">
        <f t="shared" si="3"/>
        <v>6.72</v>
      </c>
      <c r="N57" s="157">
        <v>6.72</v>
      </c>
      <c r="O57" s="157"/>
      <c r="P57" s="157"/>
      <c r="Q57" s="157"/>
      <c r="R57" s="157"/>
    </row>
    <row r="58" spans="1:18" s="148" customFormat="1" ht="13.5">
      <c r="A58" s="155"/>
      <c r="B58" s="155" t="s">
        <v>191</v>
      </c>
      <c r="C58" s="158" t="s">
        <v>299</v>
      </c>
      <c r="D58" s="157">
        <f t="shared" si="2"/>
        <v>1.32</v>
      </c>
      <c r="E58" s="157">
        <v>1.32</v>
      </c>
      <c r="F58" s="157"/>
      <c r="G58" s="157"/>
      <c r="H58" s="157"/>
      <c r="I58" s="157"/>
      <c r="J58" s="155"/>
      <c r="K58" s="155" t="s">
        <v>200</v>
      </c>
      <c r="L58" s="158" t="s">
        <v>293</v>
      </c>
      <c r="M58" s="157">
        <f t="shared" si="3"/>
        <v>0</v>
      </c>
      <c r="N58" s="157"/>
      <c r="O58" s="157"/>
      <c r="P58" s="157"/>
      <c r="Q58" s="157"/>
      <c r="R58" s="157"/>
    </row>
    <row r="59" spans="1:18" s="148" customFormat="1" ht="13.5">
      <c r="A59" s="154" t="s">
        <v>300</v>
      </c>
      <c r="B59" s="154" t="s">
        <v>178</v>
      </c>
      <c r="C59" s="156" t="s">
        <v>301</v>
      </c>
      <c r="D59" s="157">
        <f t="shared" si="2"/>
        <v>0</v>
      </c>
      <c r="E59" s="157"/>
      <c r="F59" s="157"/>
      <c r="G59" s="157"/>
      <c r="H59" s="157"/>
      <c r="I59" s="157"/>
      <c r="J59" s="155"/>
      <c r="K59" s="155" t="s">
        <v>203</v>
      </c>
      <c r="L59" s="158" t="s">
        <v>302</v>
      </c>
      <c r="M59" s="157">
        <f t="shared" si="3"/>
        <v>0</v>
      </c>
      <c r="N59" s="157"/>
      <c r="O59" s="157"/>
      <c r="P59" s="157"/>
      <c r="Q59" s="157"/>
      <c r="R59" s="157"/>
    </row>
    <row r="60" spans="1:18" s="148" customFormat="1" ht="13.5">
      <c r="A60" s="155"/>
      <c r="B60" s="155" t="s">
        <v>185</v>
      </c>
      <c r="C60" s="158" t="s">
        <v>303</v>
      </c>
      <c r="D60" s="157">
        <f t="shared" si="2"/>
        <v>0</v>
      </c>
      <c r="E60" s="157"/>
      <c r="F60" s="157"/>
      <c r="G60" s="157"/>
      <c r="H60" s="157"/>
      <c r="I60" s="157"/>
      <c r="J60" s="155"/>
      <c r="K60" s="155" t="s">
        <v>206</v>
      </c>
      <c r="L60" s="158" t="s">
        <v>295</v>
      </c>
      <c r="M60" s="157">
        <f t="shared" si="3"/>
        <v>0</v>
      </c>
      <c r="N60" s="157"/>
      <c r="O60" s="157"/>
      <c r="P60" s="157"/>
      <c r="Q60" s="157"/>
      <c r="R60" s="157"/>
    </row>
    <row r="61" spans="1:18" s="148" customFormat="1" ht="13.5">
      <c r="A61" s="155"/>
      <c r="B61" s="155" t="s">
        <v>188</v>
      </c>
      <c r="C61" s="158" t="s">
        <v>304</v>
      </c>
      <c r="D61" s="157">
        <f t="shared" si="2"/>
        <v>0</v>
      </c>
      <c r="E61" s="157"/>
      <c r="F61" s="157"/>
      <c r="G61" s="157"/>
      <c r="H61" s="157"/>
      <c r="I61" s="157"/>
      <c r="J61" s="155"/>
      <c r="K61" s="155" t="s">
        <v>191</v>
      </c>
      <c r="L61" s="158" t="s">
        <v>305</v>
      </c>
      <c r="M61" s="157">
        <f t="shared" si="3"/>
        <v>1.32</v>
      </c>
      <c r="N61" s="157">
        <v>1.32</v>
      </c>
      <c r="O61" s="157"/>
      <c r="P61" s="157"/>
      <c r="Q61" s="157"/>
      <c r="R61" s="157"/>
    </row>
    <row r="62" spans="1:18" s="148" customFormat="1" ht="13.5">
      <c r="A62" s="154" t="s">
        <v>306</v>
      </c>
      <c r="B62" s="154" t="s">
        <v>178</v>
      </c>
      <c r="C62" s="156" t="s">
        <v>307</v>
      </c>
      <c r="D62" s="157">
        <f t="shared" si="2"/>
        <v>0</v>
      </c>
      <c r="E62" s="157"/>
      <c r="F62" s="157"/>
      <c r="G62" s="157"/>
      <c r="H62" s="157"/>
      <c r="I62" s="157"/>
      <c r="J62" s="154" t="s">
        <v>308</v>
      </c>
      <c r="K62" s="154" t="s">
        <v>178</v>
      </c>
      <c r="L62" s="156" t="s">
        <v>307</v>
      </c>
      <c r="M62" s="157">
        <f t="shared" si="3"/>
        <v>0</v>
      </c>
      <c r="N62" s="157"/>
      <c r="O62" s="157"/>
      <c r="P62" s="157"/>
      <c r="Q62" s="157"/>
      <c r="R62" s="157"/>
    </row>
    <row r="63" spans="1:18" s="148" customFormat="1" ht="13.5">
      <c r="A63" s="155"/>
      <c r="B63" s="155" t="s">
        <v>182</v>
      </c>
      <c r="C63" s="158" t="s">
        <v>309</v>
      </c>
      <c r="D63" s="157">
        <f t="shared" si="2"/>
        <v>0</v>
      </c>
      <c r="E63" s="157"/>
      <c r="F63" s="157"/>
      <c r="G63" s="157"/>
      <c r="H63" s="157"/>
      <c r="I63" s="157"/>
      <c r="J63" s="155"/>
      <c r="K63" s="155" t="s">
        <v>182</v>
      </c>
      <c r="L63" s="158" t="s">
        <v>309</v>
      </c>
      <c r="M63" s="157">
        <f t="shared" si="3"/>
        <v>0</v>
      </c>
      <c r="N63" s="157"/>
      <c r="O63" s="157"/>
      <c r="P63" s="157"/>
      <c r="Q63" s="157"/>
      <c r="R63" s="157"/>
    </row>
    <row r="64" spans="1:18" s="148" customFormat="1" ht="13.5">
      <c r="A64" s="155"/>
      <c r="B64" s="155" t="s">
        <v>185</v>
      </c>
      <c r="C64" s="158" t="s">
        <v>310</v>
      </c>
      <c r="D64" s="157">
        <f t="shared" si="2"/>
        <v>0</v>
      </c>
      <c r="E64" s="157"/>
      <c r="F64" s="157"/>
      <c r="G64" s="157"/>
      <c r="H64" s="157"/>
      <c r="I64" s="157"/>
      <c r="J64" s="155"/>
      <c r="K64" s="155" t="s">
        <v>185</v>
      </c>
      <c r="L64" s="158" t="s">
        <v>310</v>
      </c>
      <c r="M64" s="157">
        <f t="shared" si="3"/>
        <v>0</v>
      </c>
      <c r="N64" s="157"/>
      <c r="O64" s="157"/>
      <c r="P64" s="157"/>
      <c r="Q64" s="157"/>
      <c r="R64" s="157"/>
    </row>
    <row r="65" spans="1:18" s="148" customFormat="1" ht="13.5">
      <c r="A65" s="155"/>
      <c r="B65" s="155" t="s">
        <v>188</v>
      </c>
      <c r="C65" s="158" t="s">
        <v>311</v>
      </c>
      <c r="D65" s="157">
        <f t="shared" si="2"/>
        <v>0</v>
      </c>
      <c r="E65" s="157"/>
      <c r="F65" s="157"/>
      <c r="G65" s="157"/>
      <c r="H65" s="157"/>
      <c r="I65" s="157"/>
      <c r="J65" s="155"/>
      <c r="K65" s="155" t="s">
        <v>188</v>
      </c>
      <c r="L65" s="158" t="s">
        <v>311</v>
      </c>
      <c r="M65" s="157">
        <f t="shared" si="3"/>
        <v>0</v>
      </c>
      <c r="N65" s="157"/>
      <c r="O65" s="157"/>
      <c r="P65" s="157"/>
      <c r="Q65" s="157"/>
      <c r="R65" s="157"/>
    </row>
    <row r="66" spans="1:18" s="148" customFormat="1" ht="13.5">
      <c r="A66" s="155"/>
      <c r="B66" s="155" t="s">
        <v>208</v>
      </c>
      <c r="C66" s="158" t="s">
        <v>312</v>
      </c>
      <c r="D66" s="157">
        <f t="shared" si="2"/>
        <v>0</v>
      </c>
      <c r="E66" s="157"/>
      <c r="F66" s="157"/>
      <c r="G66" s="157"/>
      <c r="H66" s="157"/>
      <c r="I66" s="157"/>
      <c r="J66" s="155"/>
      <c r="K66" s="155" t="s">
        <v>208</v>
      </c>
      <c r="L66" s="158" t="s">
        <v>312</v>
      </c>
      <c r="M66" s="157">
        <f t="shared" si="3"/>
        <v>0</v>
      </c>
      <c r="N66" s="157"/>
      <c r="O66" s="157"/>
      <c r="P66" s="157"/>
      <c r="Q66" s="157"/>
      <c r="R66" s="157"/>
    </row>
    <row r="67" spans="1:18" s="148" customFormat="1" ht="13.5">
      <c r="A67" s="154" t="s">
        <v>313</v>
      </c>
      <c r="B67" s="154" t="s">
        <v>178</v>
      </c>
      <c r="C67" s="156" t="s">
        <v>314</v>
      </c>
      <c r="D67" s="157">
        <f t="shared" si="2"/>
        <v>0</v>
      </c>
      <c r="E67" s="157"/>
      <c r="F67" s="157"/>
      <c r="G67" s="157"/>
      <c r="H67" s="157"/>
      <c r="I67" s="157"/>
      <c r="J67" s="154" t="s">
        <v>315</v>
      </c>
      <c r="K67" s="154" t="s">
        <v>178</v>
      </c>
      <c r="L67" s="156" t="s">
        <v>316</v>
      </c>
      <c r="M67" s="157">
        <f t="shared" si="3"/>
        <v>0</v>
      </c>
      <c r="N67" s="157"/>
      <c r="O67" s="157"/>
      <c r="P67" s="157"/>
      <c r="Q67" s="157"/>
      <c r="R67" s="157"/>
    </row>
    <row r="68" spans="1:18" s="148" customFormat="1" ht="13.5">
      <c r="A68" s="155"/>
      <c r="B68" s="155" t="s">
        <v>182</v>
      </c>
      <c r="C68" s="158" t="s">
        <v>317</v>
      </c>
      <c r="D68" s="157">
        <f t="shared" si="2"/>
        <v>0</v>
      </c>
      <c r="E68" s="157"/>
      <c r="F68" s="157"/>
      <c r="G68" s="157"/>
      <c r="H68" s="157"/>
      <c r="I68" s="157"/>
      <c r="J68" s="155"/>
      <c r="K68" s="155" t="s">
        <v>182</v>
      </c>
      <c r="L68" s="158" t="s">
        <v>318</v>
      </c>
      <c r="M68" s="157">
        <f t="shared" si="3"/>
        <v>0</v>
      </c>
      <c r="N68" s="157"/>
      <c r="O68" s="157"/>
      <c r="P68" s="157"/>
      <c r="Q68" s="157"/>
      <c r="R68" s="157"/>
    </row>
    <row r="69" spans="1:18" s="148" customFormat="1" ht="13.5">
      <c r="A69" s="155"/>
      <c r="B69" s="155" t="s">
        <v>185</v>
      </c>
      <c r="C69" s="158" t="s">
        <v>319</v>
      </c>
      <c r="D69" s="157">
        <f t="shared" si="2"/>
        <v>0</v>
      </c>
      <c r="E69" s="157"/>
      <c r="F69" s="157"/>
      <c r="G69" s="157"/>
      <c r="H69" s="157"/>
      <c r="I69" s="157"/>
      <c r="J69" s="155"/>
      <c r="K69" s="155" t="s">
        <v>185</v>
      </c>
      <c r="L69" s="158" t="s">
        <v>320</v>
      </c>
      <c r="M69" s="157">
        <f t="shared" si="3"/>
        <v>0</v>
      </c>
      <c r="N69" s="157"/>
      <c r="O69" s="157"/>
      <c r="P69" s="157"/>
      <c r="Q69" s="157"/>
      <c r="R69" s="157"/>
    </row>
    <row r="70" spans="1:18" s="148" customFormat="1" ht="13.5">
      <c r="A70" s="154" t="s">
        <v>321</v>
      </c>
      <c r="B70" s="154" t="s">
        <v>178</v>
      </c>
      <c r="C70" s="156" t="s">
        <v>322</v>
      </c>
      <c r="D70" s="157">
        <f t="shared" si="2"/>
        <v>0</v>
      </c>
      <c r="E70" s="157"/>
      <c r="F70" s="157"/>
      <c r="G70" s="157"/>
      <c r="H70" s="157"/>
      <c r="I70" s="157"/>
      <c r="J70" s="155"/>
      <c r="K70" s="155" t="s">
        <v>188</v>
      </c>
      <c r="L70" s="158" t="s">
        <v>323</v>
      </c>
      <c r="M70" s="157">
        <f t="shared" si="3"/>
        <v>0</v>
      </c>
      <c r="N70" s="157"/>
      <c r="O70" s="157"/>
      <c r="P70" s="157"/>
      <c r="Q70" s="157"/>
      <c r="R70" s="157"/>
    </row>
    <row r="71" spans="1:18" s="148" customFormat="1" ht="13.5">
      <c r="A71" s="155"/>
      <c r="B71" s="155" t="s">
        <v>182</v>
      </c>
      <c r="C71" s="158" t="s">
        <v>324</v>
      </c>
      <c r="D71" s="157">
        <f t="shared" si="2"/>
        <v>0</v>
      </c>
      <c r="E71" s="157"/>
      <c r="F71" s="157"/>
      <c r="G71" s="157"/>
      <c r="H71" s="157"/>
      <c r="I71" s="157"/>
      <c r="J71" s="155"/>
      <c r="K71" s="155" t="s">
        <v>212</v>
      </c>
      <c r="L71" s="158" t="s">
        <v>232</v>
      </c>
      <c r="M71" s="157">
        <f t="shared" si="3"/>
        <v>0</v>
      </c>
      <c r="N71" s="157"/>
      <c r="O71" s="157"/>
      <c r="P71" s="157"/>
      <c r="Q71" s="157"/>
      <c r="R71" s="157"/>
    </row>
    <row r="72" spans="1:18" s="148" customFormat="1" ht="13.5">
      <c r="A72" s="155"/>
      <c r="B72" s="155" t="s">
        <v>185</v>
      </c>
      <c r="C72" s="158" t="s">
        <v>325</v>
      </c>
      <c r="D72" s="157">
        <f t="shared" si="2"/>
        <v>0</v>
      </c>
      <c r="E72" s="157"/>
      <c r="F72" s="157"/>
      <c r="G72" s="157"/>
      <c r="H72" s="157"/>
      <c r="I72" s="157"/>
      <c r="J72" s="155"/>
      <c r="K72" s="155" t="s">
        <v>193</v>
      </c>
      <c r="L72" s="158" t="s">
        <v>240</v>
      </c>
      <c r="M72" s="157">
        <f t="shared" si="3"/>
        <v>0</v>
      </c>
      <c r="N72" s="157"/>
      <c r="O72" s="157"/>
      <c r="P72" s="157"/>
      <c r="Q72" s="157"/>
      <c r="R72" s="157"/>
    </row>
    <row r="73" spans="1:18" s="148" customFormat="1" ht="13.5">
      <c r="A73" s="155"/>
      <c r="B73" s="155" t="s">
        <v>188</v>
      </c>
      <c r="C73" s="158" t="s">
        <v>326</v>
      </c>
      <c r="D73" s="157">
        <f aca="true" t="shared" si="8" ref="D73:D113">E73+F73</f>
        <v>0</v>
      </c>
      <c r="E73" s="157"/>
      <c r="F73" s="157"/>
      <c r="G73" s="157"/>
      <c r="H73" s="157"/>
      <c r="I73" s="157"/>
      <c r="J73" s="155"/>
      <c r="K73" s="155" t="s">
        <v>197</v>
      </c>
      <c r="L73" s="158" t="s">
        <v>327</v>
      </c>
      <c r="M73" s="157">
        <f aca="true" t="shared" si="9" ref="M73:M113">N73+O73</f>
        <v>0</v>
      </c>
      <c r="N73" s="157"/>
      <c r="O73" s="157"/>
      <c r="P73" s="157"/>
      <c r="Q73" s="157"/>
      <c r="R73" s="157"/>
    </row>
    <row r="74" spans="1:18" s="148" customFormat="1" ht="13.5">
      <c r="A74" s="155"/>
      <c r="B74" s="155" t="s">
        <v>208</v>
      </c>
      <c r="C74" s="158" t="s">
        <v>328</v>
      </c>
      <c r="D74" s="157">
        <f t="shared" si="8"/>
        <v>0</v>
      </c>
      <c r="E74" s="157"/>
      <c r="F74" s="157"/>
      <c r="G74" s="157"/>
      <c r="H74" s="157"/>
      <c r="I74" s="157"/>
      <c r="J74" s="155"/>
      <c r="K74" s="155" t="s">
        <v>200</v>
      </c>
      <c r="L74" s="158" t="s">
        <v>329</v>
      </c>
      <c r="M74" s="157">
        <f t="shared" si="9"/>
        <v>0</v>
      </c>
      <c r="N74" s="157"/>
      <c r="O74" s="157"/>
      <c r="P74" s="157"/>
      <c r="Q74" s="157"/>
      <c r="R74" s="157"/>
    </row>
    <row r="75" spans="1:18" s="148" customFormat="1" ht="13.5">
      <c r="A75" s="154" t="s">
        <v>330</v>
      </c>
      <c r="B75" s="154" t="s">
        <v>178</v>
      </c>
      <c r="C75" s="156" t="s">
        <v>331</v>
      </c>
      <c r="D75" s="157">
        <f t="shared" si="8"/>
        <v>0</v>
      </c>
      <c r="E75" s="157"/>
      <c r="F75" s="157"/>
      <c r="G75" s="157"/>
      <c r="H75" s="157"/>
      <c r="I75" s="157"/>
      <c r="J75" s="155"/>
      <c r="K75" s="155" t="s">
        <v>217</v>
      </c>
      <c r="L75" s="158" t="s">
        <v>234</v>
      </c>
      <c r="M75" s="157">
        <f t="shared" si="9"/>
        <v>0</v>
      </c>
      <c r="N75" s="157"/>
      <c r="O75" s="157"/>
      <c r="P75" s="157"/>
      <c r="Q75" s="157"/>
      <c r="R75" s="157"/>
    </row>
    <row r="76" spans="1:18" s="148" customFormat="1" ht="13.5">
      <c r="A76" s="155"/>
      <c r="B76" s="155" t="s">
        <v>182</v>
      </c>
      <c r="C76" s="158" t="s">
        <v>332</v>
      </c>
      <c r="D76" s="157">
        <f t="shared" si="8"/>
        <v>0</v>
      </c>
      <c r="E76" s="157"/>
      <c r="F76" s="157"/>
      <c r="G76" s="157"/>
      <c r="H76" s="157"/>
      <c r="I76" s="157"/>
      <c r="J76" s="155"/>
      <c r="K76" s="155" t="s">
        <v>333</v>
      </c>
      <c r="L76" s="158" t="s">
        <v>334</v>
      </c>
      <c r="M76" s="157">
        <f t="shared" si="9"/>
        <v>0</v>
      </c>
      <c r="N76" s="157"/>
      <c r="O76" s="157"/>
      <c r="P76" s="157"/>
      <c r="Q76" s="157"/>
      <c r="R76" s="157"/>
    </row>
    <row r="77" spans="1:18" s="148" customFormat="1" ht="13.5">
      <c r="A77" s="155"/>
      <c r="B77" s="155" t="s">
        <v>185</v>
      </c>
      <c r="C77" s="158" t="s">
        <v>335</v>
      </c>
      <c r="D77" s="157">
        <f t="shared" si="8"/>
        <v>0</v>
      </c>
      <c r="E77" s="157"/>
      <c r="F77" s="157"/>
      <c r="G77" s="157"/>
      <c r="H77" s="157"/>
      <c r="I77" s="157"/>
      <c r="J77" s="155"/>
      <c r="K77" s="155" t="s">
        <v>336</v>
      </c>
      <c r="L77" s="158" t="s">
        <v>337</v>
      </c>
      <c r="M77" s="157">
        <f t="shared" si="9"/>
        <v>0</v>
      </c>
      <c r="N77" s="157"/>
      <c r="O77" s="157"/>
      <c r="P77" s="157"/>
      <c r="Q77" s="157"/>
      <c r="R77" s="157"/>
    </row>
    <row r="78" spans="1:18" s="148" customFormat="1" ht="13.5">
      <c r="A78" s="154" t="s">
        <v>338</v>
      </c>
      <c r="B78" s="154" t="s">
        <v>178</v>
      </c>
      <c r="C78" s="156" t="s">
        <v>97</v>
      </c>
      <c r="D78" s="157">
        <f t="shared" si="8"/>
        <v>0</v>
      </c>
      <c r="E78" s="157"/>
      <c r="F78" s="157"/>
      <c r="G78" s="157"/>
      <c r="H78" s="157"/>
      <c r="I78" s="157"/>
      <c r="J78" s="155"/>
      <c r="K78" s="155" t="s">
        <v>339</v>
      </c>
      <c r="L78" s="158" t="s">
        <v>340</v>
      </c>
      <c r="M78" s="157">
        <f t="shared" si="9"/>
        <v>0</v>
      </c>
      <c r="N78" s="157"/>
      <c r="O78" s="157"/>
      <c r="P78" s="157"/>
      <c r="Q78" s="157"/>
      <c r="R78" s="157"/>
    </row>
    <row r="79" spans="1:18" s="148" customFormat="1" ht="13.5">
      <c r="A79" s="155"/>
      <c r="B79" s="155" t="s">
        <v>193</v>
      </c>
      <c r="C79" s="158" t="s">
        <v>341</v>
      </c>
      <c r="D79" s="157">
        <f t="shared" si="8"/>
        <v>0</v>
      </c>
      <c r="E79" s="157"/>
      <c r="F79" s="157"/>
      <c r="G79" s="157"/>
      <c r="H79" s="157"/>
      <c r="I79" s="157"/>
      <c r="J79" s="155"/>
      <c r="K79" s="155" t="s">
        <v>191</v>
      </c>
      <c r="L79" s="158" t="s">
        <v>342</v>
      </c>
      <c r="M79" s="157">
        <f t="shared" si="9"/>
        <v>0</v>
      </c>
      <c r="N79" s="157"/>
      <c r="O79" s="157"/>
      <c r="P79" s="157"/>
      <c r="Q79" s="157"/>
      <c r="R79" s="157"/>
    </row>
    <row r="80" spans="1:18" s="148" customFormat="1" ht="13.5">
      <c r="A80" s="155"/>
      <c r="B80" s="155" t="s">
        <v>197</v>
      </c>
      <c r="C80" s="158" t="s">
        <v>343</v>
      </c>
      <c r="D80" s="157">
        <f t="shared" si="8"/>
        <v>0</v>
      </c>
      <c r="E80" s="157"/>
      <c r="F80" s="157"/>
      <c r="G80" s="157"/>
      <c r="H80" s="157"/>
      <c r="I80" s="157"/>
      <c r="J80" s="154" t="s">
        <v>344</v>
      </c>
      <c r="K80" s="154" t="s">
        <v>178</v>
      </c>
      <c r="L80" s="156" t="s">
        <v>345</v>
      </c>
      <c r="M80" s="157">
        <f t="shared" si="9"/>
        <v>0</v>
      </c>
      <c r="N80" s="157"/>
      <c r="O80" s="157"/>
      <c r="P80" s="157"/>
      <c r="Q80" s="157"/>
      <c r="R80" s="157"/>
    </row>
    <row r="81" spans="1:18" s="148" customFormat="1" ht="13.5">
      <c r="A81" s="155"/>
      <c r="B81" s="155" t="s">
        <v>200</v>
      </c>
      <c r="C81" s="158" t="s">
        <v>346</v>
      </c>
      <c r="D81" s="157">
        <f t="shared" si="8"/>
        <v>0</v>
      </c>
      <c r="E81" s="157"/>
      <c r="F81" s="157"/>
      <c r="G81" s="157"/>
      <c r="H81" s="157"/>
      <c r="I81" s="157"/>
      <c r="J81" s="155"/>
      <c r="K81" s="155" t="s">
        <v>182</v>
      </c>
      <c r="L81" s="158" t="s">
        <v>318</v>
      </c>
      <c r="M81" s="157">
        <f t="shared" si="9"/>
        <v>0</v>
      </c>
      <c r="N81" s="157"/>
      <c r="O81" s="157"/>
      <c r="P81" s="157"/>
      <c r="Q81" s="157"/>
      <c r="R81" s="157"/>
    </row>
    <row r="82" spans="1:18" s="148" customFormat="1" ht="13.5">
      <c r="A82" s="155"/>
      <c r="B82" s="155" t="s">
        <v>191</v>
      </c>
      <c r="C82" s="158" t="s">
        <v>97</v>
      </c>
      <c r="D82" s="157">
        <f t="shared" si="8"/>
        <v>0</v>
      </c>
      <c r="E82" s="157"/>
      <c r="F82" s="157"/>
      <c r="G82" s="157"/>
      <c r="H82" s="157"/>
      <c r="I82" s="157"/>
      <c r="J82" s="155"/>
      <c r="K82" s="155" t="s">
        <v>185</v>
      </c>
      <c r="L82" s="158" t="s">
        <v>320</v>
      </c>
      <c r="M82" s="157">
        <f t="shared" si="9"/>
        <v>0</v>
      </c>
      <c r="N82" s="157"/>
      <c r="O82" s="157"/>
      <c r="P82" s="157"/>
      <c r="Q82" s="157"/>
      <c r="R82" s="157"/>
    </row>
    <row r="83" spans="1:18" s="148" customFormat="1" ht="13.5">
      <c r="A83" s="162"/>
      <c r="B83" s="162"/>
      <c r="C83" s="163"/>
      <c r="D83" s="157">
        <f t="shared" si="8"/>
        <v>0</v>
      </c>
      <c r="E83" s="157"/>
      <c r="F83" s="157"/>
      <c r="G83" s="157"/>
      <c r="H83" s="157"/>
      <c r="I83" s="157"/>
      <c r="J83" s="165"/>
      <c r="K83" s="165" t="s">
        <v>188</v>
      </c>
      <c r="L83" s="163" t="s">
        <v>323</v>
      </c>
      <c r="M83" s="157">
        <f t="shared" si="9"/>
        <v>0</v>
      </c>
      <c r="N83" s="157"/>
      <c r="O83" s="157"/>
      <c r="P83" s="157"/>
      <c r="Q83" s="157"/>
      <c r="R83" s="157"/>
    </row>
    <row r="84" spans="1:18" s="148" customFormat="1" ht="13.5">
      <c r="A84" s="162"/>
      <c r="B84" s="162"/>
      <c r="C84" s="163"/>
      <c r="D84" s="157">
        <f t="shared" si="8"/>
        <v>0</v>
      </c>
      <c r="E84" s="157"/>
      <c r="F84" s="157"/>
      <c r="G84" s="157"/>
      <c r="H84" s="157"/>
      <c r="I84" s="157"/>
      <c r="J84" s="165"/>
      <c r="K84" s="165" t="s">
        <v>212</v>
      </c>
      <c r="L84" s="163" t="s">
        <v>232</v>
      </c>
      <c r="M84" s="157">
        <f t="shared" si="9"/>
        <v>0</v>
      </c>
      <c r="N84" s="157"/>
      <c r="O84" s="157"/>
      <c r="P84" s="157"/>
      <c r="Q84" s="157"/>
      <c r="R84" s="157"/>
    </row>
    <row r="85" spans="1:18" s="148" customFormat="1" ht="13.5">
      <c r="A85" s="162"/>
      <c r="B85" s="162"/>
      <c r="C85" s="163"/>
      <c r="D85" s="157">
        <f t="shared" si="8"/>
        <v>0</v>
      </c>
      <c r="E85" s="157"/>
      <c r="F85" s="157"/>
      <c r="G85" s="157"/>
      <c r="H85" s="157"/>
      <c r="I85" s="157"/>
      <c r="J85" s="165"/>
      <c r="K85" s="165" t="s">
        <v>193</v>
      </c>
      <c r="L85" s="163" t="s">
        <v>240</v>
      </c>
      <c r="M85" s="157">
        <f t="shared" si="9"/>
        <v>0</v>
      </c>
      <c r="N85" s="157"/>
      <c r="O85" s="157"/>
      <c r="P85" s="157"/>
      <c r="Q85" s="157"/>
      <c r="R85" s="157"/>
    </row>
    <row r="86" spans="1:18" s="148" customFormat="1" ht="13.5">
      <c r="A86" s="162"/>
      <c r="B86" s="162"/>
      <c r="C86" s="163"/>
      <c r="D86" s="157">
        <f t="shared" si="8"/>
        <v>0</v>
      </c>
      <c r="E86" s="157"/>
      <c r="F86" s="157"/>
      <c r="G86" s="157"/>
      <c r="H86" s="157"/>
      <c r="I86" s="157"/>
      <c r="J86" s="165"/>
      <c r="K86" s="165" t="s">
        <v>197</v>
      </c>
      <c r="L86" s="163" t="s">
        <v>327</v>
      </c>
      <c r="M86" s="157">
        <f t="shared" si="9"/>
        <v>0</v>
      </c>
      <c r="N86" s="157"/>
      <c r="O86" s="157"/>
      <c r="P86" s="157"/>
      <c r="Q86" s="157"/>
      <c r="R86" s="157"/>
    </row>
    <row r="87" spans="1:18" s="148" customFormat="1" ht="13.5">
      <c r="A87" s="162"/>
      <c r="B87" s="162"/>
      <c r="C87" s="163"/>
      <c r="D87" s="157">
        <f t="shared" si="8"/>
        <v>0</v>
      </c>
      <c r="E87" s="157"/>
      <c r="F87" s="157"/>
      <c r="G87" s="157"/>
      <c r="H87" s="157"/>
      <c r="I87" s="157"/>
      <c r="J87" s="165"/>
      <c r="K87" s="165" t="s">
        <v>200</v>
      </c>
      <c r="L87" s="163" t="s">
        <v>329</v>
      </c>
      <c r="M87" s="157">
        <f t="shared" si="9"/>
        <v>0</v>
      </c>
      <c r="N87" s="157"/>
      <c r="O87" s="157"/>
      <c r="P87" s="157"/>
      <c r="Q87" s="157"/>
      <c r="R87" s="157"/>
    </row>
    <row r="88" spans="1:18" s="148" customFormat="1" ht="13.5">
      <c r="A88" s="162"/>
      <c r="B88" s="162"/>
      <c r="C88" s="163"/>
      <c r="D88" s="157">
        <f t="shared" si="8"/>
        <v>0</v>
      </c>
      <c r="E88" s="157"/>
      <c r="F88" s="157"/>
      <c r="G88" s="157"/>
      <c r="H88" s="157"/>
      <c r="I88" s="157"/>
      <c r="J88" s="165"/>
      <c r="K88" s="165" t="s">
        <v>203</v>
      </c>
      <c r="L88" s="163" t="s">
        <v>347</v>
      </c>
      <c r="M88" s="157">
        <f t="shared" si="9"/>
        <v>0</v>
      </c>
      <c r="N88" s="157"/>
      <c r="O88" s="157"/>
      <c r="P88" s="157"/>
      <c r="Q88" s="157"/>
      <c r="R88" s="157"/>
    </row>
    <row r="89" spans="1:18" s="148" customFormat="1" ht="13.5">
      <c r="A89" s="162"/>
      <c r="B89" s="162"/>
      <c r="C89" s="163"/>
      <c r="D89" s="157">
        <f t="shared" si="8"/>
        <v>0</v>
      </c>
      <c r="E89" s="157"/>
      <c r="F89" s="157"/>
      <c r="G89" s="157"/>
      <c r="H89" s="157"/>
      <c r="I89" s="157"/>
      <c r="J89" s="165"/>
      <c r="K89" s="165" t="s">
        <v>206</v>
      </c>
      <c r="L89" s="163" t="s">
        <v>348</v>
      </c>
      <c r="M89" s="157">
        <f t="shared" si="9"/>
        <v>0</v>
      </c>
      <c r="N89" s="157"/>
      <c r="O89" s="157"/>
      <c r="P89" s="157"/>
      <c r="Q89" s="157"/>
      <c r="R89" s="157"/>
    </row>
    <row r="90" spans="1:18" s="148" customFormat="1" ht="13.5">
      <c r="A90" s="162"/>
      <c r="B90" s="162"/>
      <c r="C90" s="163"/>
      <c r="D90" s="157">
        <f t="shared" si="8"/>
        <v>0</v>
      </c>
      <c r="E90" s="157"/>
      <c r="F90" s="157"/>
      <c r="G90" s="157"/>
      <c r="H90" s="157"/>
      <c r="I90" s="157"/>
      <c r="J90" s="165"/>
      <c r="K90" s="165" t="s">
        <v>210</v>
      </c>
      <c r="L90" s="163" t="s">
        <v>349</v>
      </c>
      <c r="M90" s="157">
        <f t="shared" si="9"/>
        <v>0</v>
      </c>
      <c r="N90" s="157"/>
      <c r="O90" s="157"/>
      <c r="P90" s="157"/>
      <c r="Q90" s="157"/>
      <c r="R90" s="157"/>
    </row>
    <row r="91" spans="1:18" s="148" customFormat="1" ht="13.5">
      <c r="A91" s="162"/>
      <c r="B91" s="162"/>
      <c r="C91" s="163"/>
      <c r="D91" s="157">
        <f t="shared" si="8"/>
        <v>0</v>
      </c>
      <c r="E91" s="157"/>
      <c r="F91" s="157"/>
      <c r="G91" s="157"/>
      <c r="H91" s="157"/>
      <c r="I91" s="157"/>
      <c r="J91" s="165"/>
      <c r="K91" s="165" t="s">
        <v>214</v>
      </c>
      <c r="L91" s="163" t="s">
        <v>350</v>
      </c>
      <c r="M91" s="157">
        <f t="shared" si="9"/>
        <v>0</v>
      </c>
      <c r="N91" s="157"/>
      <c r="O91" s="157"/>
      <c r="P91" s="157"/>
      <c r="Q91" s="157"/>
      <c r="R91" s="157"/>
    </row>
    <row r="92" spans="1:18" s="148" customFormat="1" ht="13.5">
      <c r="A92" s="162"/>
      <c r="B92" s="162"/>
      <c r="C92" s="163"/>
      <c r="D92" s="157">
        <f t="shared" si="8"/>
        <v>0</v>
      </c>
      <c r="E92" s="157"/>
      <c r="F92" s="157"/>
      <c r="G92" s="157"/>
      <c r="H92" s="157"/>
      <c r="I92" s="157"/>
      <c r="J92" s="165"/>
      <c r="K92" s="165" t="s">
        <v>217</v>
      </c>
      <c r="L92" s="163" t="s">
        <v>234</v>
      </c>
      <c r="M92" s="157">
        <f t="shared" si="9"/>
        <v>0</v>
      </c>
      <c r="N92" s="157"/>
      <c r="O92" s="157"/>
      <c r="P92" s="157"/>
      <c r="Q92" s="157"/>
      <c r="R92" s="157"/>
    </row>
    <row r="93" spans="1:18" s="148" customFormat="1" ht="13.5">
      <c r="A93" s="162"/>
      <c r="B93" s="162"/>
      <c r="C93" s="163"/>
      <c r="D93" s="157">
        <f t="shared" si="8"/>
        <v>0</v>
      </c>
      <c r="E93" s="157"/>
      <c r="F93" s="157"/>
      <c r="G93" s="157"/>
      <c r="H93" s="157"/>
      <c r="I93" s="157"/>
      <c r="J93" s="165"/>
      <c r="K93" s="165" t="s">
        <v>333</v>
      </c>
      <c r="L93" s="163" t="s">
        <v>334</v>
      </c>
      <c r="M93" s="157">
        <f t="shared" si="9"/>
        <v>0</v>
      </c>
      <c r="N93" s="157"/>
      <c r="O93" s="157"/>
      <c r="P93" s="157"/>
      <c r="Q93" s="157"/>
      <c r="R93" s="157"/>
    </row>
    <row r="94" spans="1:18" s="148" customFormat="1" ht="13.5">
      <c r="A94" s="162"/>
      <c r="B94" s="162"/>
      <c r="C94" s="163"/>
      <c r="D94" s="157">
        <f t="shared" si="8"/>
        <v>0</v>
      </c>
      <c r="E94" s="157"/>
      <c r="F94" s="157"/>
      <c r="G94" s="157"/>
      <c r="H94" s="157"/>
      <c r="I94" s="157"/>
      <c r="J94" s="165"/>
      <c r="K94" s="165" t="s">
        <v>336</v>
      </c>
      <c r="L94" s="163" t="s">
        <v>337</v>
      </c>
      <c r="M94" s="157">
        <f t="shared" si="9"/>
        <v>0</v>
      </c>
      <c r="N94" s="157"/>
      <c r="O94" s="157"/>
      <c r="P94" s="157"/>
      <c r="Q94" s="157"/>
      <c r="R94" s="157"/>
    </row>
    <row r="95" spans="1:18" s="148" customFormat="1" ht="13.5">
      <c r="A95" s="162"/>
      <c r="B95" s="162"/>
      <c r="C95" s="163"/>
      <c r="D95" s="157">
        <f t="shared" si="8"/>
        <v>0</v>
      </c>
      <c r="E95" s="157"/>
      <c r="F95" s="157"/>
      <c r="G95" s="157"/>
      <c r="H95" s="157"/>
      <c r="I95" s="157"/>
      <c r="J95" s="165"/>
      <c r="K95" s="165" t="s">
        <v>339</v>
      </c>
      <c r="L95" s="163" t="s">
        <v>340</v>
      </c>
      <c r="M95" s="157">
        <f t="shared" si="9"/>
        <v>0</v>
      </c>
      <c r="N95" s="157"/>
      <c r="O95" s="157"/>
      <c r="P95" s="157"/>
      <c r="Q95" s="157"/>
      <c r="R95" s="157"/>
    </row>
    <row r="96" spans="1:18" s="148" customFormat="1" ht="13.5">
      <c r="A96" s="162"/>
      <c r="B96" s="162"/>
      <c r="C96" s="163"/>
      <c r="D96" s="157">
        <f t="shared" si="8"/>
        <v>0</v>
      </c>
      <c r="E96" s="157"/>
      <c r="F96" s="157"/>
      <c r="G96" s="157"/>
      <c r="H96" s="157"/>
      <c r="I96" s="157"/>
      <c r="J96" s="165"/>
      <c r="K96" s="165" t="s">
        <v>191</v>
      </c>
      <c r="L96" s="163" t="s">
        <v>242</v>
      </c>
      <c r="M96" s="157">
        <f t="shared" si="9"/>
        <v>0</v>
      </c>
      <c r="N96" s="157"/>
      <c r="O96" s="157"/>
      <c r="P96" s="157"/>
      <c r="Q96" s="157"/>
      <c r="R96" s="157"/>
    </row>
    <row r="97" spans="1:18" s="148" customFormat="1" ht="13.5">
      <c r="A97" s="162"/>
      <c r="B97" s="162"/>
      <c r="C97" s="163"/>
      <c r="D97" s="157">
        <f t="shared" si="8"/>
        <v>0</v>
      </c>
      <c r="E97" s="157"/>
      <c r="F97" s="157"/>
      <c r="G97" s="157"/>
      <c r="H97" s="157"/>
      <c r="I97" s="157"/>
      <c r="J97" s="166" t="s">
        <v>351</v>
      </c>
      <c r="K97" s="166" t="s">
        <v>178</v>
      </c>
      <c r="L97" s="167" t="s">
        <v>352</v>
      </c>
      <c r="M97" s="157">
        <f t="shared" si="9"/>
        <v>0</v>
      </c>
      <c r="N97" s="157"/>
      <c r="O97" s="157"/>
      <c r="P97" s="157"/>
      <c r="Q97" s="157"/>
      <c r="R97" s="157"/>
    </row>
    <row r="98" spans="1:18" s="148" customFormat="1" ht="13.5">
      <c r="A98" s="162"/>
      <c r="B98" s="162"/>
      <c r="C98" s="163"/>
      <c r="D98" s="157">
        <f t="shared" si="8"/>
        <v>0</v>
      </c>
      <c r="E98" s="157"/>
      <c r="F98" s="157"/>
      <c r="G98" s="157"/>
      <c r="H98" s="157"/>
      <c r="I98" s="157"/>
      <c r="J98" s="165"/>
      <c r="K98" s="165" t="s">
        <v>182</v>
      </c>
      <c r="L98" s="163" t="s">
        <v>353</v>
      </c>
      <c r="M98" s="157">
        <f t="shared" si="9"/>
        <v>0</v>
      </c>
      <c r="N98" s="157"/>
      <c r="O98" s="157"/>
      <c r="P98" s="157"/>
      <c r="Q98" s="157"/>
      <c r="R98" s="157"/>
    </row>
    <row r="99" spans="1:18" s="148" customFormat="1" ht="13.5">
      <c r="A99" s="162"/>
      <c r="B99" s="162"/>
      <c r="C99" s="163"/>
      <c r="D99" s="157">
        <f t="shared" si="8"/>
        <v>0</v>
      </c>
      <c r="E99" s="157"/>
      <c r="F99" s="157"/>
      <c r="G99" s="157"/>
      <c r="H99" s="157"/>
      <c r="I99" s="157"/>
      <c r="J99" s="165"/>
      <c r="K99" s="165" t="s">
        <v>191</v>
      </c>
      <c r="L99" s="163" t="s">
        <v>280</v>
      </c>
      <c r="M99" s="157">
        <f t="shared" si="9"/>
        <v>0</v>
      </c>
      <c r="N99" s="157"/>
      <c r="O99" s="157"/>
      <c r="P99" s="157"/>
      <c r="Q99" s="157"/>
      <c r="R99" s="157"/>
    </row>
    <row r="100" spans="1:18" s="148" customFormat="1" ht="13.5">
      <c r="A100" s="162"/>
      <c r="B100" s="162"/>
      <c r="C100" s="163"/>
      <c r="D100" s="157">
        <f t="shared" si="8"/>
        <v>0</v>
      </c>
      <c r="E100" s="157"/>
      <c r="F100" s="157"/>
      <c r="G100" s="157"/>
      <c r="H100" s="157"/>
      <c r="I100" s="157"/>
      <c r="J100" s="166" t="s">
        <v>354</v>
      </c>
      <c r="K100" s="166" t="s">
        <v>178</v>
      </c>
      <c r="L100" s="167" t="s">
        <v>272</v>
      </c>
      <c r="M100" s="157">
        <f t="shared" si="9"/>
        <v>0</v>
      </c>
      <c r="N100" s="157"/>
      <c r="O100" s="157"/>
      <c r="P100" s="157"/>
      <c r="Q100" s="157"/>
      <c r="R100" s="157"/>
    </row>
    <row r="101" spans="1:18" s="148" customFormat="1" ht="13.5">
      <c r="A101" s="162"/>
      <c r="B101" s="162"/>
      <c r="C101" s="163"/>
      <c r="D101" s="157">
        <f t="shared" si="8"/>
        <v>0</v>
      </c>
      <c r="E101" s="157"/>
      <c r="F101" s="157"/>
      <c r="G101" s="157"/>
      <c r="H101" s="157"/>
      <c r="I101" s="157"/>
      <c r="J101" s="165"/>
      <c r="K101" s="165" t="s">
        <v>182</v>
      </c>
      <c r="L101" s="163" t="s">
        <v>353</v>
      </c>
      <c r="M101" s="157">
        <f t="shared" si="9"/>
        <v>0</v>
      </c>
      <c r="N101" s="157"/>
      <c r="O101" s="157"/>
      <c r="P101" s="157"/>
      <c r="Q101" s="157"/>
      <c r="R101" s="157"/>
    </row>
    <row r="102" spans="1:18" s="148" customFormat="1" ht="13.5">
      <c r="A102" s="162"/>
      <c r="B102" s="162"/>
      <c r="C102" s="163"/>
      <c r="D102" s="157">
        <f t="shared" si="8"/>
        <v>0</v>
      </c>
      <c r="E102" s="157"/>
      <c r="F102" s="157"/>
      <c r="G102" s="157"/>
      <c r="H102" s="157"/>
      <c r="I102" s="157"/>
      <c r="J102" s="165"/>
      <c r="K102" s="165" t="s">
        <v>188</v>
      </c>
      <c r="L102" s="163" t="s">
        <v>355</v>
      </c>
      <c r="M102" s="157">
        <f t="shared" si="9"/>
        <v>0</v>
      </c>
      <c r="N102" s="157"/>
      <c r="O102" s="157"/>
      <c r="P102" s="157"/>
      <c r="Q102" s="157"/>
      <c r="R102" s="157"/>
    </row>
    <row r="103" spans="1:18" s="148" customFormat="1" ht="13.5">
      <c r="A103" s="162"/>
      <c r="B103" s="162"/>
      <c r="C103" s="163"/>
      <c r="D103" s="157">
        <f t="shared" si="8"/>
        <v>0</v>
      </c>
      <c r="E103" s="157"/>
      <c r="F103" s="157"/>
      <c r="G103" s="157"/>
      <c r="H103" s="157"/>
      <c r="I103" s="157"/>
      <c r="J103" s="165"/>
      <c r="K103" s="165" t="s">
        <v>208</v>
      </c>
      <c r="L103" s="163" t="s">
        <v>274</v>
      </c>
      <c r="M103" s="157">
        <f t="shared" si="9"/>
        <v>0</v>
      </c>
      <c r="N103" s="157"/>
      <c r="O103" s="157"/>
      <c r="P103" s="157"/>
      <c r="Q103" s="157"/>
      <c r="R103" s="157"/>
    </row>
    <row r="104" spans="1:18" s="148" customFormat="1" ht="13.5">
      <c r="A104" s="162"/>
      <c r="B104" s="162"/>
      <c r="C104" s="163"/>
      <c r="D104" s="157">
        <f t="shared" si="8"/>
        <v>0</v>
      </c>
      <c r="E104" s="157"/>
      <c r="F104" s="157"/>
      <c r="G104" s="157"/>
      <c r="H104" s="157"/>
      <c r="I104" s="157"/>
      <c r="J104" s="165"/>
      <c r="K104" s="165" t="s">
        <v>212</v>
      </c>
      <c r="L104" s="163" t="s">
        <v>277</v>
      </c>
      <c r="M104" s="157">
        <f t="shared" si="9"/>
        <v>0</v>
      </c>
      <c r="N104" s="157"/>
      <c r="O104" s="157"/>
      <c r="P104" s="157"/>
      <c r="Q104" s="157"/>
      <c r="R104" s="157"/>
    </row>
    <row r="105" spans="1:18" s="148" customFormat="1" ht="13.5">
      <c r="A105" s="162"/>
      <c r="B105" s="162"/>
      <c r="C105" s="163"/>
      <c r="D105" s="157">
        <f t="shared" si="8"/>
        <v>0</v>
      </c>
      <c r="E105" s="157"/>
      <c r="F105" s="157"/>
      <c r="G105" s="157"/>
      <c r="H105" s="157"/>
      <c r="I105" s="157"/>
      <c r="J105" s="165"/>
      <c r="K105" s="165" t="s">
        <v>191</v>
      </c>
      <c r="L105" s="163" t="s">
        <v>280</v>
      </c>
      <c r="M105" s="157">
        <f t="shared" si="9"/>
        <v>0</v>
      </c>
      <c r="N105" s="157"/>
      <c r="O105" s="157"/>
      <c r="P105" s="157"/>
      <c r="Q105" s="157"/>
      <c r="R105" s="157"/>
    </row>
    <row r="106" spans="1:18" s="148" customFormat="1" ht="13.5">
      <c r="A106" s="162"/>
      <c r="B106" s="162"/>
      <c r="C106" s="163"/>
      <c r="D106" s="157">
        <f t="shared" si="8"/>
        <v>0</v>
      </c>
      <c r="E106" s="157"/>
      <c r="F106" s="157"/>
      <c r="G106" s="157"/>
      <c r="H106" s="157"/>
      <c r="I106" s="157"/>
      <c r="J106" s="166" t="s">
        <v>356</v>
      </c>
      <c r="K106" s="166" t="s">
        <v>178</v>
      </c>
      <c r="L106" s="167" t="s">
        <v>301</v>
      </c>
      <c r="M106" s="157">
        <f t="shared" si="9"/>
        <v>0</v>
      </c>
      <c r="N106" s="157"/>
      <c r="O106" s="157"/>
      <c r="P106" s="157"/>
      <c r="Q106" s="157"/>
      <c r="R106" s="157"/>
    </row>
    <row r="107" spans="1:18" s="148" customFormat="1" ht="13.5">
      <c r="A107" s="162"/>
      <c r="B107" s="162"/>
      <c r="C107" s="163"/>
      <c r="D107" s="157">
        <f t="shared" si="8"/>
        <v>0</v>
      </c>
      <c r="E107" s="157"/>
      <c r="F107" s="157"/>
      <c r="G107" s="157"/>
      <c r="H107" s="157"/>
      <c r="I107" s="157"/>
      <c r="J107" s="165"/>
      <c r="K107" s="165" t="s">
        <v>185</v>
      </c>
      <c r="L107" s="163" t="s">
        <v>303</v>
      </c>
      <c r="M107" s="157">
        <f t="shared" si="9"/>
        <v>0</v>
      </c>
      <c r="N107" s="157"/>
      <c r="O107" s="157"/>
      <c r="P107" s="157"/>
      <c r="Q107" s="157"/>
      <c r="R107" s="157"/>
    </row>
    <row r="108" spans="1:18" s="148" customFormat="1" ht="13.5">
      <c r="A108" s="162"/>
      <c r="B108" s="162"/>
      <c r="C108" s="163"/>
      <c r="D108" s="157">
        <f t="shared" si="8"/>
        <v>0</v>
      </c>
      <c r="E108" s="157"/>
      <c r="F108" s="157"/>
      <c r="G108" s="157"/>
      <c r="H108" s="157"/>
      <c r="I108" s="157"/>
      <c r="J108" s="165"/>
      <c r="K108" s="165" t="s">
        <v>188</v>
      </c>
      <c r="L108" s="163" t="s">
        <v>304</v>
      </c>
      <c r="M108" s="157">
        <f t="shared" si="9"/>
        <v>0</v>
      </c>
      <c r="N108" s="157"/>
      <c r="O108" s="157"/>
      <c r="P108" s="157"/>
      <c r="Q108" s="157"/>
      <c r="R108" s="157"/>
    </row>
    <row r="109" spans="1:18" s="148" customFormat="1" ht="13.5">
      <c r="A109" s="162"/>
      <c r="B109" s="162"/>
      <c r="C109" s="163"/>
      <c r="D109" s="157">
        <f t="shared" si="8"/>
        <v>0</v>
      </c>
      <c r="E109" s="157"/>
      <c r="F109" s="157"/>
      <c r="G109" s="157"/>
      <c r="H109" s="157"/>
      <c r="I109" s="157"/>
      <c r="J109" s="166" t="s">
        <v>357</v>
      </c>
      <c r="K109" s="166" t="s">
        <v>178</v>
      </c>
      <c r="L109" s="167" t="s">
        <v>97</v>
      </c>
      <c r="M109" s="157">
        <f t="shared" si="9"/>
        <v>0</v>
      </c>
      <c r="N109" s="157"/>
      <c r="O109" s="157"/>
      <c r="P109" s="157"/>
      <c r="Q109" s="157"/>
      <c r="R109" s="157"/>
    </row>
    <row r="110" spans="1:18" s="148" customFormat="1" ht="13.5">
      <c r="A110" s="162"/>
      <c r="B110" s="162"/>
      <c r="C110" s="163"/>
      <c r="D110" s="157">
        <f t="shared" si="8"/>
        <v>0</v>
      </c>
      <c r="E110" s="157"/>
      <c r="F110" s="157"/>
      <c r="G110" s="157"/>
      <c r="H110" s="157"/>
      <c r="I110" s="157"/>
      <c r="J110" s="165"/>
      <c r="K110" s="165" t="s">
        <v>193</v>
      </c>
      <c r="L110" s="163" t="s">
        <v>341</v>
      </c>
      <c r="M110" s="157">
        <f t="shared" si="9"/>
        <v>0</v>
      </c>
      <c r="N110" s="157"/>
      <c r="O110" s="157"/>
      <c r="P110" s="157"/>
      <c r="Q110" s="157"/>
      <c r="R110" s="157"/>
    </row>
    <row r="111" spans="1:18" s="148" customFormat="1" ht="13.5">
      <c r="A111" s="162"/>
      <c r="B111" s="162"/>
      <c r="C111" s="163"/>
      <c r="D111" s="157">
        <f t="shared" si="8"/>
        <v>0</v>
      </c>
      <c r="E111" s="157"/>
      <c r="F111" s="157"/>
      <c r="G111" s="157"/>
      <c r="H111" s="157"/>
      <c r="I111" s="157"/>
      <c r="J111" s="165"/>
      <c r="K111" s="165" t="s">
        <v>197</v>
      </c>
      <c r="L111" s="163" t="s">
        <v>343</v>
      </c>
      <c r="M111" s="157">
        <f t="shared" si="9"/>
        <v>0</v>
      </c>
      <c r="N111" s="157"/>
      <c r="O111" s="157"/>
      <c r="P111" s="157"/>
      <c r="Q111" s="157"/>
      <c r="R111" s="157"/>
    </row>
    <row r="112" spans="1:18" s="148" customFormat="1" ht="13.5">
      <c r="A112" s="162"/>
      <c r="B112" s="162"/>
      <c r="C112" s="163"/>
      <c r="D112" s="157">
        <f t="shared" si="8"/>
        <v>0</v>
      </c>
      <c r="E112" s="157"/>
      <c r="F112" s="157"/>
      <c r="G112" s="157"/>
      <c r="H112" s="157"/>
      <c r="I112" s="157"/>
      <c r="J112" s="165"/>
      <c r="K112" s="165" t="s">
        <v>200</v>
      </c>
      <c r="L112" s="163" t="s">
        <v>346</v>
      </c>
      <c r="M112" s="157">
        <f t="shared" si="9"/>
        <v>0</v>
      </c>
      <c r="N112" s="157"/>
      <c r="O112" s="157"/>
      <c r="P112" s="157"/>
      <c r="Q112" s="157"/>
      <c r="R112" s="157"/>
    </row>
    <row r="113" spans="1:18" s="148" customFormat="1" ht="13.5">
      <c r="A113" s="163"/>
      <c r="B113" s="163"/>
      <c r="C113" s="163"/>
      <c r="D113" s="157">
        <f t="shared" si="8"/>
        <v>0</v>
      </c>
      <c r="E113" s="157"/>
      <c r="F113" s="157"/>
      <c r="G113" s="157"/>
      <c r="H113" s="157"/>
      <c r="I113" s="157"/>
      <c r="J113" s="165"/>
      <c r="K113" s="165" t="s">
        <v>191</v>
      </c>
      <c r="L113" s="163" t="s">
        <v>97</v>
      </c>
      <c r="M113" s="157">
        <f t="shared" si="9"/>
        <v>0</v>
      </c>
      <c r="N113" s="157"/>
      <c r="O113" s="157"/>
      <c r="P113" s="157"/>
      <c r="Q113" s="157"/>
      <c r="R113" s="157"/>
    </row>
    <row r="114" spans="1:18" s="148" customFormat="1" ht="13.5">
      <c r="A114" s="284" t="s">
        <v>67</v>
      </c>
      <c r="B114" s="284"/>
      <c r="C114" s="284"/>
      <c r="D114" s="164">
        <f aca="true" t="shared" si="10" ref="D114:I114">SUM(D8,D13,D24,D32,D39,D43,D46,D50,D53,D59,D62,D67,D70,D75,D78)</f>
        <v>459.72999999999996</v>
      </c>
      <c r="E114" s="164">
        <f t="shared" si="10"/>
        <v>452.81</v>
      </c>
      <c r="F114" s="164">
        <f t="shared" si="10"/>
        <v>6.92</v>
      </c>
      <c r="G114" s="164">
        <f t="shared" si="10"/>
        <v>0</v>
      </c>
      <c r="H114" s="164">
        <f t="shared" si="10"/>
        <v>0</v>
      </c>
      <c r="I114" s="164">
        <f t="shared" si="10"/>
        <v>0</v>
      </c>
      <c r="J114" s="284" t="s">
        <v>67</v>
      </c>
      <c r="K114" s="284"/>
      <c r="L114" s="284"/>
      <c r="M114" s="164">
        <f aca="true" t="shared" si="11" ref="M114:R114">SUM(M8,M22,M50,M62,M67,M80,M97,M100,M106,M109)</f>
        <v>459.72999999999996</v>
      </c>
      <c r="N114" s="164">
        <f t="shared" si="11"/>
        <v>452.81</v>
      </c>
      <c r="O114" s="164">
        <f t="shared" si="11"/>
        <v>6.92</v>
      </c>
      <c r="P114" s="164">
        <f t="shared" si="11"/>
        <v>0</v>
      </c>
      <c r="Q114" s="164">
        <f t="shared" si="11"/>
        <v>0</v>
      </c>
      <c r="R114" s="164">
        <f t="shared" si="11"/>
        <v>0</v>
      </c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55.8515625" style="133" customWidth="1"/>
    <col min="2" max="2" width="27.421875" style="133" customWidth="1"/>
    <col min="3" max="3" width="17.28125" style="134" customWidth="1"/>
    <col min="4" max="5" width="26.28125" style="135" customWidth="1"/>
    <col min="6" max="6" width="15.8515625" style="135" customWidth="1"/>
    <col min="7" max="16384" width="9.140625" style="19" customWidth="1"/>
  </cols>
  <sheetData>
    <row r="1" spans="1:6" ht="17.25" customHeight="1">
      <c r="A1" s="136"/>
      <c r="B1" s="136"/>
      <c r="C1" s="137"/>
      <c r="D1" s="138"/>
      <c r="E1" s="138"/>
      <c r="F1" s="3" t="str">
        <f>HYPERLINK("#目录!$A$1","返回目录")</f>
        <v>返回目录</v>
      </c>
    </row>
    <row r="2" spans="1:6" ht="43.5" customHeight="1">
      <c r="A2" s="285" t="s">
        <v>358</v>
      </c>
      <c r="B2" s="285"/>
      <c r="C2" s="285"/>
      <c r="D2" s="285"/>
      <c r="E2" s="285"/>
      <c r="F2" s="138"/>
    </row>
    <row r="3" spans="1:6" ht="15.75" customHeight="1">
      <c r="A3" s="286" t="str">
        <f>'表一财务收支预算总表01-1'!A3</f>
        <v>单位名称：鹤庆县血吸虫病防治站</v>
      </c>
      <c r="B3" s="287"/>
      <c r="C3" s="288"/>
      <c r="D3" s="289"/>
      <c r="E3" s="139" t="s">
        <v>69</v>
      </c>
      <c r="F3" s="138"/>
    </row>
    <row r="4" spans="1:6" s="132" customFormat="1" ht="19.5" customHeight="1">
      <c r="A4" s="292" t="s">
        <v>359</v>
      </c>
      <c r="B4" s="292" t="s">
        <v>360</v>
      </c>
      <c r="C4" s="292" t="s">
        <v>27</v>
      </c>
      <c r="D4" s="290" t="s">
        <v>361</v>
      </c>
      <c r="E4" s="290"/>
      <c r="F4" s="140"/>
    </row>
    <row r="5" spans="1:6" s="132" customFormat="1" ht="19.5" customHeight="1">
      <c r="A5" s="293"/>
      <c r="B5" s="293"/>
      <c r="C5" s="293"/>
      <c r="D5" s="141" t="s">
        <v>362</v>
      </c>
      <c r="E5" s="141" t="s">
        <v>363</v>
      </c>
      <c r="F5" s="140"/>
    </row>
    <row r="6" spans="1:6" s="132" customFormat="1" ht="18.75" customHeight="1">
      <c r="A6" s="142" t="s">
        <v>72</v>
      </c>
      <c r="B6" s="143">
        <v>0</v>
      </c>
      <c r="C6" s="143">
        <v>0</v>
      </c>
      <c r="D6" s="143">
        <v>0</v>
      </c>
      <c r="E6" s="144" t="s">
        <v>364</v>
      </c>
      <c r="F6" s="140"/>
    </row>
    <row r="7" spans="1:6" ht="18.75" customHeight="1">
      <c r="A7" s="145" t="s">
        <v>365</v>
      </c>
      <c r="B7" s="143">
        <v>0</v>
      </c>
      <c r="C7" s="143">
        <v>0</v>
      </c>
      <c r="D7" s="143">
        <v>0</v>
      </c>
      <c r="E7" s="144" t="s">
        <v>364</v>
      </c>
      <c r="F7" s="138"/>
    </row>
    <row r="8" spans="1:6" ht="17.25" customHeight="1">
      <c r="A8" s="145" t="s">
        <v>366</v>
      </c>
      <c r="B8" s="143">
        <v>0</v>
      </c>
      <c r="C8" s="143">
        <v>0</v>
      </c>
      <c r="D8" s="143">
        <v>0</v>
      </c>
      <c r="E8" s="144" t="s">
        <v>364</v>
      </c>
      <c r="F8" s="138"/>
    </row>
    <row r="9" spans="1:6" ht="15">
      <c r="A9" s="145" t="s">
        <v>367</v>
      </c>
      <c r="B9" s="143">
        <v>0</v>
      </c>
      <c r="C9" s="143">
        <v>0</v>
      </c>
      <c r="D9" s="143">
        <v>0</v>
      </c>
      <c r="E9" s="144" t="s">
        <v>364</v>
      </c>
      <c r="F9" s="138"/>
    </row>
    <row r="10" spans="1:6" ht="15">
      <c r="A10" s="142" t="s">
        <v>368</v>
      </c>
      <c r="B10" s="143">
        <v>0</v>
      </c>
      <c r="C10" s="143">
        <v>0</v>
      </c>
      <c r="D10" s="143">
        <v>0</v>
      </c>
      <c r="E10" s="144" t="s">
        <v>364</v>
      </c>
      <c r="F10" s="138"/>
    </row>
    <row r="11" spans="1:6" ht="15">
      <c r="A11" s="142" t="s">
        <v>369</v>
      </c>
      <c r="B11" s="143">
        <v>0</v>
      </c>
      <c r="C11" s="143">
        <v>0</v>
      </c>
      <c r="D11" s="143">
        <v>0</v>
      </c>
      <c r="E11" s="144" t="s">
        <v>364</v>
      </c>
      <c r="F11" s="138"/>
    </row>
    <row r="12" spans="1:6" ht="183" customHeight="1">
      <c r="A12" s="291" t="s">
        <v>370</v>
      </c>
      <c r="B12" s="291"/>
      <c r="C12" s="291"/>
      <c r="D12" s="291"/>
      <c r="E12" s="291"/>
      <c r="F12" s="138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showGridLines="0" showZeros="0" view="pageBreakPreview" zoomScaleSheetLayoutView="100" workbookViewId="0" topLeftCell="A1">
      <selection activeCell="E4" sqref="E4:E7"/>
    </sheetView>
  </sheetViews>
  <sheetFormatPr defaultColWidth="9.140625" defaultRowHeight="14.25" customHeight="1"/>
  <cols>
    <col min="1" max="1" width="18.421875" style="124" customWidth="1"/>
    <col min="2" max="2" width="19.7109375" style="124" customWidth="1"/>
    <col min="3" max="3" width="16.7109375" style="124" customWidth="1"/>
    <col min="4" max="4" width="8.8515625" style="124" customWidth="1"/>
    <col min="5" max="5" width="15.140625" style="124" bestFit="1" customWidth="1"/>
    <col min="6" max="6" width="7.140625" style="124" customWidth="1"/>
    <col min="7" max="7" width="12.00390625" style="124" customWidth="1"/>
    <col min="8" max="9" width="6.7109375" style="63" customWidth="1"/>
    <col min="10" max="10" width="8.7109375" style="63" customWidth="1"/>
    <col min="11" max="23" width="6.7109375" style="63" customWidth="1"/>
    <col min="24" max="24" width="11.00390625" style="63" customWidth="1"/>
    <col min="25" max="25" width="10.8515625" style="19" customWidth="1"/>
    <col min="26" max="16384" width="9.140625" style="19" customWidth="1"/>
  </cols>
  <sheetData>
    <row r="1" spans="24:25" ht="18.75" customHeight="1">
      <c r="X1" s="131"/>
      <c r="Y1" s="3" t="str">
        <f>HYPERLINK("#目录!$A$1","返回目录")</f>
        <v>返回目录</v>
      </c>
    </row>
    <row r="2" spans="1:24" ht="39" customHeight="1">
      <c r="A2" s="265" t="s">
        <v>371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</row>
    <row r="3" spans="1:24" ht="18" customHeight="1">
      <c r="A3" s="262" t="str">
        <f>'表一财务收支预算总表01-1'!A3</f>
        <v>单位名称：鹤庆县血吸虫病防治站</v>
      </c>
      <c r="B3" s="266"/>
      <c r="C3" s="266"/>
      <c r="D3" s="266"/>
      <c r="E3" s="266"/>
      <c r="F3" s="266"/>
      <c r="G3" s="266"/>
      <c r="H3" s="267"/>
      <c r="I3" s="267"/>
      <c r="J3" s="19"/>
      <c r="K3" s="19"/>
      <c r="L3" s="19"/>
      <c r="M3" s="19"/>
      <c r="N3" s="19"/>
      <c r="O3" s="19"/>
      <c r="P3" s="19"/>
      <c r="Q3" s="19"/>
      <c r="X3" s="131" t="s">
        <v>23</v>
      </c>
    </row>
    <row r="4" spans="1:24" ht="13.5">
      <c r="A4" s="297" t="s">
        <v>372</v>
      </c>
      <c r="B4" s="297" t="s">
        <v>373</v>
      </c>
      <c r="C4" s="297" t="s">
        <v>374</v>
      </c>
      <c r="D4" s="297" t="s">
        <v>375</v>
      </c>
      <c r="E4" s="297" t="s">
        <v>376</v>
      </c>
      <c r="F4" s="297" t="s">
        <v>377</v>
      </c>
      <c r="G4" s="297" t="s">
        <v>378</v>
      </c>
      <c r="H4" s="254" t="s">
        <v>379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1:24" ht="13.5">
      <c r="A5" s="297"/>
      <c r="B5" s="297"/>
      <c r="C5" s="297"/>
      <c r="D5" s="297"/>
      <c r="E5" s="297"/>
      <c r="F5" s="297"/>
      <c r="G5" s="297"/>
      <c r="H5" s="254" t="s">
        <v>380</v>
      </c>
      <c r="I5" s="254" t="s">
        <v>381</v>
      </c>
      <c r="J5" s="254"/>
      <c r="K5" s="254"/>
      <c r="L5" s="254"/>
      <c r="M5" s="254"/>
      <c r="N5" s="254"/>
      <c r="O5" s="263" t="s">
        <v>382</v>
      </c>
      <c r="P5" s="263"/>
      <c r="Q5" s="263"/>
      <c r="R5" s="254" t="s">
        <v>78</v>
      </c>
      <c r="S5" s="254" t="s">
        <v>79</v>
      </c>
      <c r="T5" s="254"/>
      <c r="U5" s="254"/>
      <c r="V5" s="254"/>
      <c r="W5" s="254"/>
      <c r="X5" s="254"/>
    </row>
    <row r="6" spans="1:24" ht="13.5" customHeight="1">
      <c r="A6" s="297"/>
      <c r="B6" s="297"/>
      <c r="C6" s="297"/>
      <c r="D6" s="297"/>
      <c r="E6" s="297"/>
      <c r="F6" s="297"/>
      <c r="G6" s="297"/>
      <c r="H6" s="254"/>
      <c r="I6" s="254" t="s">
        <v>383</v>
      </c>
      <c r="J6" s="254"/>
      <c r="K6" s="254" t="s">
        <v>384</v>
      </c>
      <c r="L6" s="254" t="s">
        <v>385</v>
      </c>
      <c r="M6" s="254" t="s">
        <v>386</v>
      </c>
      <c r="N6" s="254" t="s">
        <v>387</v>
      </c>
      <c r="O6" s="298" t="s">
        <v>75</v>
      </c>
      <c r="P6" s="298" t="s">
        <v>76</v>
      </c>
      <c r="Q6" s="298" t="s">
        <v>77</v>
      </c>
      <c r="R6" s="254"/>
      <c r="S6" s="254" t="s">
        <v>74</v>
      </c>
      <c r="T6" s="254" t="s">
        <v>80</v>
      </c>
      <c r="U6" s="254" t="s">
        <v>81</v>
      </c>
      <c r="V6" s="254" t="s">
        <v>82</v>
      </c>
      <c r="W6" s="254" t="s">
        <v>83</v>
      </c>
      <c r="X6" s="254" t="s">
        <v>84</v>
      </c>
    </row>
    <row r="7" spans="1:24" ht="54">
      <c r="A7" s="297"/>
      <c r="B7" s="297"/>
      <c r="C7" s="297"/>
      <c r="D7" s="297"/>
      <c r="E7" s="297"/>
      <c r="F7" s="297"/>
      <c r="G7" s="297"/>
      <c r="H7" s="254"/>
      <c r="I7" s="54" t="s">
        <v>74</v>
      </c>
      <c r="J7" s="54" t="s">
        <v>388</v>
      </c>
      <c r="K7" s="254"/>
      <c r="L7" s="254"/>
      <c r="M7" s="254"/>
      <c r="N7" s="254"/>
      <c r="O7" s="299"/>
      <c r="P7" s="299"/>
      <c r="Q7" s="299"/>
      <c r="R7" s="254"/>
      <c r="S7" s="254"/>
      <c r="T7" s="254"/>
      <c r="U7" s="254"/>
      <c r="V7" s="254"/>
      <c r="W7" s="254"/>
      <c r="X7" s="254"/>
    </row>
    <row r="8" spans="1:24" ht="21" customHeight="1">
      <c r="A8" s="125" t="s">
        <v>151</v>
      </c>
      <c r="B8" s="125" t="s">
        <v>152</v>
      </c>
      <c r="C8" s="125" t="s">
        <v>153</v>
      </c>
      <c r="D8" s="125" t="s">
        <v>154</v>
      </c>
      <c r="E8" s="125" t="s">
        <v>155</v>
      </c>
      <c r="F8" s="125" t="s">
        <v>156</v>
      </c>
      <c r="G8" s="125" t="s">
        <v>157</v>
      </c>
      <c r="H8" s="125" t="s">
        <v>166</v>
      </c>
      <c r="I8" s="125" t="s">
        <v>167</v>
      </c>
      <c r="J8" s="125" t="s">
        <v>168</v>
      </c>
      <c r="K8" s="125" t="s">
        <v>169</v>
      </c>
      <c r="L8" s="125" t="s">
        <v>170</v>
      </c>
      <c r="M8" s="125" t="s">
        <v>389</v>
      </c>
      <c r="N8" s="125" t="s">
        <v>172</v>
      </c>
      <c r="O8" s="125" t="s">
        <v>173</v>
      </c>
      <c r="P8" s="125" t="s">
        <v>390</v>
      </c>
      <c r="Q8" s="125" t="s">
        <v>175</v>
      </c>
      <c r="R8" s="125" t="s">
        <v>176</v>
      </c>
      <c r="S8" s="125" t="s">
        <v>391</v>
      </c>
      <c r="T8" s="125" t="s">
        <v>392</v>
      </c>
      <c r="U8" s="125" t="s">
        <v>393</v>
      </c>
      <c r="V8" s="125" t="s">
        <v>394</v>
      </c>
      <c r="W8" s="125" t="s">
        <v>395</v>
      </c>
      <c r="X8" s="125" t="s">
        <v>396</v>
      </c>
    </row>
    <row r="9" spans="1:24" ht="19.5" customHeight="1">
      <c r="A9" s="126" t="s">
        <v>86</v>
      </c>
      <c r="B9" s="127" t="s">
        <v>397</v>
      </c>
      <c r="C9" s="126" t="s">
        <v>398</v>
      </c>
      <c r="D9" s="128" t="s">
        <v>108</v>
      </c>
      <c r="E9" s="126" t="s">
        <v>399</v>
      </c>
      <c r="F9" s="128" t="s">
        <v>400</v>
      </c>
      <c r="G9" s="59" t="s">
        <v>190</v>
      </c>
      <c r="H9" s="129">
        <f>SUM(I9,O9:Q9,R9,S9)</f>
        <v>0.6</v>
      </c>
      <c r="I9" s="129">
        <v>0.6</v>
      </c>
      <c r="J9" s="129"/>
      <c r="K9" s="129"/>
      <c r="L9" s="129"/>
      <c r="M9" s="129">
        <v>0.6</v>
      </c>
      <c r="N9" s="129"/>
      <c r="O9" s="129"/>
      <c r="P9" s="129"/>
      <c r="Q9" s="129"/>
      <c r="R9" s="129"/>
      <c r="S9" s="129">
        <f>SUM(T9:X9)</f>
        <v>0</v>
      </c>
      <c r="T9" s="129"/>
      <c r="U9" s="129"/>
      <c r="V9" s="129"/>
      <c r="W9" s="129"/>
      <c r="X9" s="129"/>
    </row>
    <row r="10" spans="1:24" ht="19.5" customHeight="1">
      <c r="A10" s="126" t="s">
        <v>86</v>
      </c>
      <c r="B10" s="127" t="s">
        <v>401</v>
      </c>
      <c r="C10" s="126" t="s">
        <v>402</v>
      </c>
      <c r="D10" s="128" t="s">
        <v>108</v>
      </c>
      <c r="E10" s="126" t="s">
        <v>399</v>
      </c>
      <c r="F10" s="128" t="s">
        <v>403</v>
      </c>
      <c r="G10" s="59" t="s">
        <v>184</v>
      </c>
      <c r="H10" s="129">
        <f aca="true" t="shared" si="0" ref="H10:H26">SUM(I10,O10:Q10,R10,S10)</f>
        <v>113.98</v>
      </c>
      <c r="I10" s="129">
        <v>113.98</v>
      </c>
      <c r="J10" s="129"/>
      <c r="K10" s="129"/>
      <c r="L10" s="129"/>
      <c r="M10" s="129">
        <v>113.98</v>
      </c>
      <c r="N10" s="129"/>
      <c r="O10" s="129"/>
      <c r="P10" s="129"/>
      <c r="Q10" s="129"/>
      <c r="R10" s="129"/>
      <c r="S10" s="129">
        <f aca="true" t="shared" si="1" ref="S10:S26">SUM(T10:X10)</f>
        <v>0</v>
      </c>
      <c r="T10" s="129"/>
      <c r="U10" s="129"/>
      <c r="V10" s="129"/>
      <c r="W10" s="129"/>
      <c r="X10" s="129"/>
    </row>
    <row r="11" spans="1:24" ht="19.5" customHeight="1">
      <c r="A11" s="126" t="s">
        <v>86</v>
      </c>
      <c r="B11" s="127" t="s">
        <v>401</v>
      </c>
      <c r="C11" s="126" t="s">
        <v>402</v>
      </c>
      <c r="D11" s="128" t="s">
        <v>108</v>
      </c>
      <c r="E11" s="126" t="s">
        <v>399</v>
      </c>
      <c r="F11" s="128" t="s">
        <v>404</v>
      </c>
      <c r="G11" s="59" t="s">
        <v>187</v>
      </c>
      <c r="H11" s="129">
        <f t="shared" si="0"/>
        <v>67.68</v>
      </c>
      <c r="I11" s="129">
        <v>67.68</v>
      </c>
      <c r="J11" s="129"/>
      <c r="K11" s="129"/>
      <c r="L11" s="129"/>
      <c r="M11" s="129">
        <v>67.68</v>
      </c>
      <c r="N11" s="129"/>
      <c r="O11" s="129"/>
      <c r="P11" s="129"/>
      <c r="Q11" s="129"/>
      <c r="R11" s="129"/>
      <c r="S11" s="129">
        <f t="shared" si="1"/>
        <v>0</v>
      </c>
      <c r="T11" s="129"/>
      <c r="U11" s="129"/>
      <c r="V11" s="129"/>
      <c r="W11" s="129"/>
      <c r="X11" s="129"/>
    </row>
    <row r="12" spans="1:24" ht="19.5" customHeight="1">
      <c r="A12" s="126" t="s">
        <v>86</v>
      </c>
      <c r="B12" s="127" t="s">
        <v>401</v>
      </c>
      <c r="C12" s="126" t="s">
        <v>402</v>
      </c>
      <c r="D12" s="128" t="s">
        <v>108</v>
      </c>
      <c r="E12" s="126" t="s">
        <v>399</v>
      </c>
      <c r="F12" s="128" t="s">
        <v>400</v>
      </c>
      <c r="G12" s="59" t="s">
        <v>190</v>
      </c>
      <c r="H12" s="129">
        <f t="shared" si="0"/>
        <v>9.5</v>
      </c>
      <c r="I12" s="129">
        <v>9.5</v>
      </c>
      <c r="J12" s="129"/>
      <c r="K12" s="129"/>
      <c r="L12" s="129"/>
      <c r="M12" s="129">
        <v>9.5</v>
      </c>
      <c r="N12" s="129"/>
      <c r="O12" s="129"/>
      <c r="P12" s="129"/>
      <c r="Q12" s="129"/>
      <c r="R12" s="129"/>
      <c r="S12" s="129">
        <f t="shared" si="1"/>
        <v>0</v>
      </c>
      <c r="T12" s="129"/>
      <c r="U12" s="129"/>
      <c r="V12" s="129"/>
      <c r="W12" s="129"/>
      <c r="X12" s="129"/>
    </row>
    <row r="13" spans="1:24" ht="19.5" customHeight="1">
      <c r="A13" s="126" t="s">
        <v>86</v>
      </c>
      <c r="B13" s="127" t="s">
        <v>401</v>
      </c>
      <c r="C13" s="126" t="s">
        <v>402</v>
      </c>
      <c r="D13" s="128" t="s">
        <v>108</v>
      </c>
      <c r="E13" s="126" t="s">
        <v>399</v>
      </c>
      <c r="F13" s="128" t="s">
        <v>405</v>
      </c>
      <c r="G13" s="59" t="s">
        <v>198</v>
      </c>
      <c r="H13" s="129">
        <f t="shared" si="0"/>
        <v>125.47</v>
      </c>
      <c r="I13" s="129">
        <v>125.47</v>
      </c>
      <c r="J13" s="129"/>
      <c r="K13" s="129"/>
      <c r="L13" s="129"/>
      <c r="M13" s="129">
        <v>125.47</v>
      </c>
      <c r="N13" s="129"/>
      <c r="O13" s="129"/>
      <c r="P13" s="129"/>
      <c r="Q13" s="129"/>
      <c r="R13" s="129"/>
      <c r="S13" s="129">
        <f t="shared" si="1"/>
        <v>0</v>
      </c>
      <c r="T13" s="129"/>
      <c r="U13" s="129"/>
      <c r="V13" s="129"/>
      <c r="W13" s="129"/>
      <c r="X13" s="129"/>
    </row>
    <row r="14" spans="1:24" ht="41.25" customHeight="1">
      <c r="A14" s="126" t="s">
        <v>86</v>
      </c>
      <c r="B14" s="127" t="s">
        <v>406</v>
      </c>
      <c r="C14" s="126" t="s">
        <v>186</v>
      </c>
      <c r="D14" s="128" t="s">
        <v>108</v>
      </c>
      <c r="E14" s="126" t="s">
        <v>399</v>
      </c>
      <c r="F14" s="128" t="s">
        <v>407</v>
      </c>
      <c r="G14" s="59" t="s">
        <v>201</v>
      </c>
      <c r="H14" s="129">
        <f t="shared" si="0"/>
        <v>42.98</v>
      </c>
      <c r="I14" s="129">
        <v>42.98</v>
      </c>
      <c r="J14" s="129"/>
      <c r="K14" s="129"/>
      <c r="L14" s="129"/>
      <c r="M14" s="129">
        <v>42.98</v>
      </c>
      <c r="N14" s="129"/>
      <c r="O14" s="129"/>
      <c r="P14" s="129"/>
      <c r="Q14" s="129"/>
      <c r="R14" s="129"/>
      <c r="S14" s="129">
        <f t="shared" si="1"/>
        <v>0</v>
      </c>
      <c r="T14" s="129"/>
      <c r="U14" s="129"/>
      <c r="V14" s="129"/>
      <c r="W14" s="129"/>
      <c r="X14" s="129"/>
    </row>
    <row r="15" spans="1:24" ht="30" customHeight="1">
      <c r="A15" s="126" t="s">
        <v>86</v>
      </c>
      <c r="B15" s="127" t="s">
        <v>406</v>
      </c>
      <c r="C15" s="126" t="s">
        <v>186</v>
      </c>
      <c r="D15" s="128" t="s">
        <v>108</v>
      </c>
      <c r="E15" s="126" t="s">
        <v>399</v>
      </c>
      <c r="F15" s="128" t="s">
        <v>408</v>
      </c>
      <c r="G15" s="59" t="s">
        <v>207</v>
      </c>
      <c r="H15" s="129">
        <f t="shared" si="0"/>
        <v>25.78</v>
      </c>
      <c r="I15" s="129">
        <v>25.78</v>
      </c>
      <c r="J15" s="129"/>
      <c r="K15" s="129"/>
      <c r="L15" s="129"/>
      <c r="M15" s="129">
        <v>25.78</v>
      </c>
      <c r="N15" s="129"/>
      <c r="O15" s="129"/>
      <c r="P15" s="129"/>
      <c r="Q15" s="129"/>
      <c r="R15" s="129"/>
      <c r="S15" s="129">
        <f t="shared" si="1"/>
        <v>0</v>
      </c>
      <c r="T15" s="129"/>
      <c r="U15" s="129"/>
      <c r="V15" s="129"/>
      <c r="W15" s="129"/>
      <c r="X15" s="129"/>
    </row>
    <row r="16" spans="1:24" ht="30" customHeight="1">
      <c r="A16" s="126" t="s">
        <v>86</v>
      </c>
      <c r="B16" s="127" t="s">
        <v>406</v>
      </c>
      <c r="C16" s="126" t="s">
        <v>186</v>
      </c>
      <c r="D16" s="128" t="s">
        <v>108</v>
      </c>
      <c r="E16" s="126" t="s">
        <v>399</v>
      </c>
      <c r="F16" s="128" t="s">
        <v>409</v>
      </c>
      <c r="G16" s="59" t="s">
        <v>211</v>
      </c>
      <c r="H16" s="129">
        <f t="shared" si="0"/>
        <v>10.74</v>
      </c>
      <c r="I16" s="129">
        <v>10.74</v>
      </c>
      <c r="J16" s="129"/>
      <c r="K16" s="129"/>
      <c r="L16" s="129"/>
      <c r="M16" s="129">
        <v>10.74</v>
      </c>
      <c r="N16" s="129"/>
      <c r="O16" s="129"/>
      <c r="P16" s="129"/>
      <c r="Q16" s="129"/>
      <c r="R16" s="129"/>
      <c r="S16" s="129">
        <f t="shared" si="1"/>
        <v>0</v>
      </c>
      <c r="T16" s="129"/>
      <c r="U16" s="129"/>
      <c r="V16" s="129"/>
      <c r="W16" s="129"/>
      <c r="X16" s="129"/>
    </row>
    <row r="17" spans="1:24" ht="30" customHeight="1">
      <c r="A17" s="126" t="s">
        <v>86</v>
      </c>
      <c r="B17" s="127" t="s">
        <v>406</v>
      </c>
      <c r="C17" s="126" t="s">
        <v>186</v>
      </c>
      <c r="D17" s="128" t="s">
        <v>108</v>
      </c>
      <c r="E17" s="126" t="s">
        <v>399</v>
      </c>
      <c r="F17" s="128" t="s">
        <v>410</v>
      </c>
      <c r="G17" s="59" t="s">
        <v>215</v>
      </c>
      <c r="H17" s="129">
        <f t="shared" si="0"/>
        <v>2.38</v>
      </c>
      <c r="I17" s="129">
        <v>2.38</v>
      </c>
      <c r="J17" s="129"/>
      <c r="K17" s="129"/>
      <c r="L17" s="129"/>
      <c r="M17" s="129">
        <v>2.38</v>
      </c>
      <c r="N17" s="129"/>
      <c r="O17" s="129"/>
      <c r="P17" s="129"/>
      <c r="Q17" s="129"/>
      <c r="R17" s="129"/>
      <c r="S17" s="129">
        <f t="shared" si="1"/>
        <v>0</v>
      </c>
      <c r="T17" s="129"/>
      <c r="U17" s="129"/>
      <c r="V17" s="129"/>
      <c r="W17" s="129"/>
      <c r="X17" s="129"/>
    </row>
    <row r="18" spans="1:24" ht="19.5" customHeight="1">
      <c r="A18" s="126" t="s">
        <v>86</v>
      </c>
      <c r="B18" s="127" t="s">
        <v>406</v>
      </c>
      <c r="C18" s="126" t="s">
        <v>186</v>
      </c>
      <c r="D18" s="128" t="s">
        <v>108</v>
      </c>
      <c r="E18" s="126" t="s">
        <v>399</v>
      </c>
      <c r="F18" s="128" t="s">
        <v>411</v>
      </c>
      <c r="G18" s="59" t="s">
        <v>298</v>
      </c>
      <c r="H18" s="129">
        <f t="shared" si="0"/>
        <v>6.72</v>
      </c>
      <c r="I18" s="129">
        <v>6.72</v>
      </c>
      <c r="J18" s="129"/>
      <c r="K18" s="129"/>
      <c r="L18" s="129"/>
      <c r="M18" s="129">
        <v>6.72</v>
      </c>
      <c r="N18" s="129"/>
      <c r="O18" s="129"/>
      <c r="P18" s="129"/>
      <c r="Q18" s="129"/>
      <c r="R18" s="129"/>
      <c r="S18" s="129">
        <f t="shared" si="1"/>
        <v>0</v>
      </c>
      <c r="T18" s="129"/>
      <c r="U18" s="129"/>
      <c r="V18" s="129"/>
      <c r="W18" s="129"/>
      <c r="X18" s="129"/>
    </row>
    <row r="19" spans="1:24" ht="19.5" customHeight="1">
      <c r="A19" s="126" t="s">
        <v>86</v>
      </c>
      <c r="B19" s="127" t="s">
        <v>412</v>
      </c>
      <c r="C19" s="126" t="s">
        <v>189</v>
      </c>
      <c r="D19" s="128" t="s">
        <v>108</v>
      </c>
      <c r="E19" s="126" t="s">
        <v>399</v>
      </c>
      <c r="F19" s="128" t="s">
        <v>413</v>
      </c>
      <c r="G19" s="59" t="s">
        <v>189</v>
      </c>
      <c r="H19" s="129">
        <f t="shared" si="0"/>
        <v>29.15</v>
      </c>
      <c r="I19" s="129">
        <v>29.15</v>
      </c>
      <c r="J19" s="129"/>
      <c r="K19" s="129"/>
      <c r="L19" s="129"/>
      <c r="M19" s="129">
        <v>29.15</v>
      </c>
      <c r="N19" s="129"/>
      <c r="O19" s="129"/>
      <c r="P19" s="129"/>
      <c r="Q19" s="129"/>
      <c r="R19" s="129"/>
      <c r="S19" s="129">
        <f t="shared" si="1"/>
        <v>0</v>
      </c>
      <c r="T19" s="129"/>
      <c r="U19" s="129"/>
      <c r="V19" s="129"/>
      <c r="W19" s="129"/>
      <c r="X19" s="129"/>
    </row>
    <row r="20" spans="1:24" ht="30" customHeight="1">
      <c r="A20" s="126" t="s">
        <v>86</v>
      </c>
      <c r="B20" s="127" t="s">
        <v>414</v>
      </c>
      <c r="C20" s="126" t="s">
        <v>284</v>
      </c>
      <c r="D20" s="128" t="s">
        <v>102</v>
      </c>
      <c r="E20" s="126" t="s">
        <v>415</v>
      </c>
      <c r="F20" s="128" t="s">
        <v>416</v>
      </c>
      <c r="G20" s="59" t="s">
        <v>305</v>
      </c>
      <c r="H20" s="129">
        <f t="shared" si="0"/>
        <v>0.6</v>
      </c>
      <c r="I20" s="129">
        <v>0.6</v>
      </c>
      <c r="J20" s="129"/>
      <c r="K20" s="129"/>
      <c r="L20" s="129"/>
      <c r="M20" s="129">
        <v>0.6</v>
      </c>
      <c r="N20" s="129"/>
      <c r="O20" s="129"/>
      <c r="P20" s="129"/>
      <c r="Q20" s="129"/>
      <c r="R20" s="129"/>
      <c r="S20" s="129">
        <f t="shared" si="1"/>
        <v>0</v>
      </c>
      <c r="T20" s="129"/>
      <c r="U20" s="129"/>
      <c r="V20" s="129"/>
      <c r="W20" s="129"/>
      <c r="X20" s="129"/>
    </row>
    <row r="21" spans="1:24" ht="19.5" customHeight="1">
      <c r="A21" s="126" t="s">
        <v>86</v>
      </c>
      <c r="B21" s="127" t="s">
        <v>414</v>
      </c>
      <c r="C21" s="126" t="s">
        <v>284</v>
      </c>
      <c r="D21" s="128" t="s">
        <v>108</v>
      </c>
      <c r="E21" s="126" t="s">
        <v>399</v>
      </c>
      <c r="F21" s="128" t="s">
        <v>417</v>
      </c>
      <c r="G21" s="59" t="s">
        <v>294</v>
      </c>
      <c r="H21" s="129">
        <f t="shared" si="0"/>
        <v>0.41</v>
      </c>
      <c r="I21" s="129">
        <v>0.41</v>
      </c>
      <c r="J21" s="129"/>
      <c r="K21" s="129"/>
      <c r="L21" s="129"/>
      <c r="M21" s="129">
        <v>0.41</v>
      </c>
      <c r="N21" s="129"/>
      <c r="O21" s="129"/>
      <c r="P21" s="129"/>
      <c r="Q21" s="129"/>
      <c r="R21" s="129"/>
      <c r="S21" s="129">
        <f t="shared" si="1"/>
        <v>0</v>
      </c>
      <c r="T21" s="129"/>
      <c r="U21" s="129"/>
      <c r="V21" s="129"/>
      <c r="W21" s="129"/>
      <c r="X21" s="129"/>
    </row>
    <row r="22" spans="1:24" ht="30" customHeight="1">
      <c r="A22" s="126" t="s">
        <v>86</v>
      </c>
      <c r="B22" s="127" t="s">
        <v>414</v>
      </c>
      <c r="C22" s="126" t="s">
        <v>284</v>
      </c>
      <c r="D22" s="128" t="s">
        <v>108</v>
      </c>
      <c r="E22" s="126" t="s">
        <v>399</v>
      </c>
      <c r="F22" s="128" t="s">
        <v>416</v>
      </c>
      <c r="G22" s="59" t="s">
        <v>305</v>
      </c>
      <c r="H22" s="129">
        <f t="shared" si="0"/>
        <v>0.72</v>
      </c>
      <c r="I22" s="129">
        <v>0.72</v>
      </c>
      <c r="J22" s="129"/>
      <c r="K22" s="129"/>
      <c r="L22" s="129"/>
      <c r="M22" s="129">
        <v>0.72</v>
      </c>
      <c r="N22" s="129"/>
      <c r="O22" s="129"/>
      <c r="P22" s="129"/>
      <c r="Q22" s="129"/>
      <c r="R22" s="129"/>
      <c r="S22" s="129">
        <f t="shared" si="1"/>
        <v>0</v>
      </c>
      <c r="T22" s="129"/>
      <c r="U22" s="129"/>
      <c r="V22" s="129"/>
      <c r="W22" s="129"/>
      <c r="X22" s="129"/>
    </row>
    <row r="23" spans="1:24" ht="19.5" customHeight="1">
      <c r="A23" s="126" t="s">
        <v>86</v>
      </c>
      <c r="B23" s="127" t="s">
        <v>418</v>
      </c>
      <c r="C23" s="126" t="s">
        <v>267</v>
      </c>
      <c r="D23" s="128" t="s">
        <v>108</v>
      </c>
      <c r="E23" s="126" t="s">
        <v>399</v>
      </c>
      <c r="F23" s="128" t="s">
        <v>419</v>
      </c>
      <c r="G23" s="59" t="s">
        <v>267</v>
      </c>
      <c r="H23" s="129">
        <f t="shared" si="0"/>
        <v>4.53</v>
      </c>
      <c r="I23" s="129">
        <v>4.53</v>
      </c>
      <c r="J23" s="129"/>
      <c r="K23" s="129"/>
      <c r="L23" s="129"/>
      <c r="M23" s="129">
        <v>4.53</v>
      </c>
      <c r="N23" s="129"/>
      <c r="O23" s="129"/>
      <c r="P23" s="129"/>
      <c r="Q23" s="129"/>
      <c r="R23" s="129"/>
      <c r="S23" s="129">
        <f t="shared" si="1"/>
        <v>0</v>
      </c>
      <c r="T23" s="129"/>
      <c r="U23" s="129"/>
      <c r="V23" s="129"/>
      <c r="W23" s="129"/>
      <c r="X23" s="129"/>
    </row>
    <row r="24" spans="1:24" ht="19.5" customHeight="1">
      <c r="A24" s="126" t="s">
        <v>86</v>
      </c>
      <c r="B24" s="127" t="s">
        <v>420</v>
      </c>
      <c r="C24" s="126" t="s">
        <v>421</v>
      </c>
      <c r="D24" s="128" t="s">
        <v>102</v>
      </c>
      <c r="E24" s="126" t="s">
        <v>415</v>
      </c>
      <c r="F24" s="128" t="s">
        <v>422</v>
      </c>
      <c r="G24" s="59" t="s">
        <v>226</v>
      </c>
      <c r="H24" s="129">
        <f t="shared" si="0"/>
        <v>1.2</v>
      </c>
      <c r="I24" s="129">
        <v>1.2</v>
      </c>
      <c r="J24" s="129"/>
      <c r="K24" s="129"/>
      <c r="L24" s="129"/>
      <c r="M24" s="129">
        <v>1.2</v>
      </c>
      <c r="N24" s="129"/>
      <c r="O24" s="129"/>
      <c r="P24" s="129"/>
      <c r="Q24" s="129"/>
      <c r="R24" s="129"/>
      <c r="S24" s="129">
        <f t="shared" si="1"/>
        <v>0</v>
      </c>
      <c r="T24" s="129"/>
      <c r="U24" s="129"/>
      <c r="V24" s="129"/>
      <c r="W24" s="129"/>
      <c r="X24" s="129"/>
    </row>
    <row r="25" spans="1:24" ht="19.5" customHeight="1">
      <c r="A25" s="126" t="s">
        <v>86</v>
      </c>
      <c r="B25" s="127" t="s">
        <v>420</v>
      </c>
      <c r="C25" s="126" t="s">
        <v>421</v>
      </c>
      <c r="D25" s="128" t="s">
        <v>108</v>
      </c>
      <c r="E25" s="126" t="s">
        <v>399</v>
      </c>
      <c r="F25" s="128" t="s">
        <v>422</v>
      </c>
      <c r="G25" s="59" t="s">
        <v>226</v>
      </c>
      <c r="H25" s="129">
        <f t="shared" si="0"/>
        <v>10.37</v>
      </c>
      <c r="I25" s="129">
        <v>10.37</v>
      </c>
      <c r="J25" s="129"/>
      <c r="K25" s="129"/>
      <c r="L25" s="129"/>
      <c r="M25" s="129">
        <v>10.37</v>
      </c>
      <c r="N25" s="129"/>
      <c r="O25" s="129"/>
      <c r="P25" s="129"/>
      <c r="Q25" s="129"/>
      <c r="R25" s="129"/>
      <c r="S25" s="129">
        <f t="shared" si="1"/>
        <v>0</v>
      </c>
      <c r="T25" s="129"/>
      <c r="U25" s="129"/>
      <c r="V25" s="129"/>
      <c r="W25" s="129"/>
      <c r="X25" s="129"/>
    </row>
    <row r="26" spans="1:24" ht="19.5" customHeight="1">
      <c r="A26" s="126" t="s">
        <v>86</v>
      </c>
      <c r="B26" s="127" t="s">
        <v>420</v>
      </c>
      <c r="C26" s="126" t="s">
        <v>421</v>
      </c>
      <c r="D26" s="128" t="s">
        <v>108</v>
      </c>
      <c r="E26" s="126" t="s">
        <v>399</v>
      </c>
      <c r="F26" s="128">
        <v>30226</v>
      </c>
      <c r="G26" s="59" t="s">
        <v>261</v>
      </c>
      <c r="H26" s="129">
        <f t="shared" si="0"/>
        <v>26.03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>
        <f t="shared" si="1"/>
        <v>26.03</v>
      </c>
      <c r="T26" s="129">
        <v>26.03</v>
      </c>
      <c r="U26" s="129"/>
      <c r="V26" s="129"/>
      <c r="W26" s="129"/>
      <c r="X26" s="129"/>
    </row>
    <row r="27" spans="1:24" ht="20.25" customHeight="1">
      <c r="A27" s="294" t="s">
        <v>113</v>
      </c>
      <c r="B27" s="295"/>
      <c r="C27" s="295"/>
      <c r="D27" s="295"/>
      <c r="E27" s="295"/>
      <c r="F27" s="295"/>
      <c r="G27" s="296"/>
      <c r="H27" s="130">
        <f aca="true" t="shared" si="2" ref="H27:X27">SUM(H9:H26)</f>
        <v>478.84000000000003</v>
      </c>
      <c r="I27" s="130">
        <f t="shared" si="2"/>
        <v>452.81000000000006</v>
      </c>
      <c r="J27" s="130">
        <f t="shared" si="2"/>
        <v>0</v>
      </c>
      <c r="K27" s="130">
        <f t="shared" si="2"/>
        <v>0</v>
      </c>
      <c r="L27" s="130">
        <f t="shared" si="2"/>
        <v>0</v>
      </c>
      <c r="M27" s="130">
        <f t="shared" si="2"/>
        <v>452.81000000000006</v>
      </c>
      <c r="N27" s="130">
        <f t="shared" si="2"/>
        <v>0</v>
      </c>
      <c r="O27" s="130">
        <f t="shared" si="2"/>
        <v>0</v>
      </c>
      <c r="P27" s="130">
        <f t="shared" si="2"/>
        <v>0</v>
      </c>
      <c r="Q27" s="130">
        <f t="shared" si="2"/>
        <v>0</v>
      </c>
      <c r="R27" s="130">
        <f t="shared" si="2"/>
        <v>0</v>
      </c>
      <c r="S27" s="130">
        <f t="shared" si="2"/>
        <v>26.03</v>
      </c>
      <c r="T27" s="130">
        <f t="shared" si="2"/>
        <v>26.03</v>
      </c>
      <c r="U27" s="130">
        <f t="shared" si="2"/>
        <v>0</v>
      </c>
      <c r="V27" s="130">
        <f t="shared" si="2"/>
        <v>0</v>
      </c>
      <c r="W27" s="130">
        <f t="shared" si="2"/>
        <v>0</v>
      </c>
      <c r="X27" s="130">
        <f t="shared" si="2"/>
        <v>0</v>
      </c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YangChengyun</dc:creator>
  <cp:keywords/>
  <dc:description/>
  <cp:lastModifiedBy>杨成云</cp:lastModifiedBy>
  <cp:lastPrinted>2022-02-17T03:17:51Z</cp:lastPrinted>
  <dcterms:created xsi:type="dcterms:W3CDTF">2020-01-11T06:24:04Z</dcterms:created>
  <dcterms:modified xsi:type="dcterms:W3CDTF">2023-02-08T08:09:54Z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