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515"/>
  </bookViews>
  <sheets>
    <sheet name="按专卖所汇总" sheetId="1" r:id="rId1"/>
    <sheet name="明细" sheetId="2" r:id="rId2"/>
  </sheets>
  <calcPr calcId="144525"/>
</workbook>
</file>

<file path=xl/sharedStrings.xml><?xml version="1.0" encoding="utf-8"?>
<sst xmlns="http://schemas.openxmlformats.org/spreadsheetml/2006/main" count="1983" uniqueCount="920">
  <si>
    <t>云南省鹤庆县烟草制品零售点合理规划明细表</t>
  </si>
  <si>
    <t>项目</t>
  </si>
  <si>
    <t>乡镇</t>
  </si>
  <si>
    <t>常驻人口数量（人）</t>
  </si>
  <si>
    <t>控制数（户）</t>
  </si>
  <si>
    <t>已办证数（户）</t>
  </si>
  <si>
    <t>可办证数（户）</t>
  </si>
  <si>
    <t>备注</t>
  </si>
  <si>
    <t>专卖所</t>
  </si>
  <si>
    <t>坝区专卖所</t>
  </si>
  <si>
    <t>云鹤镇</t>
  </si>
  <si>
    <t>金墩乡</t>
  </si>
  <si>
    <t>辛屯专卖所</t>
  </si>
  <si>
    <t>辛屯镇</t>
  </si>
  <si>
    <t>草海镇</t>
  </si>
  <si>
    <t>松桂专卖所</t>
  </si>
  <si>
    <t>松桂镇</t>
  </si>
  <si>
    <t>龙口开镇</t>
  </si>
  <si>
    <t>六合乡</t>
  </si>
  <si>
    <t>黄坪专卖所</t>
  </si>
  <si>
    <t>黄坪镇</t>
  </si>
  <si>
    <t>西邑镇</t>
  </si>
  <si>
    <t>合  计</t>
  </si>
  <si>
    <t>鹤庆县烟草制品零售点合理规划明细表（云鹤镇）</t>
  </si>
  <si>
    <r>
      <rPr>
        <b/>
        <sz val="12"/>
        <color theme="1"/>
        <rFont val="宋体"/>
        <charset val="134"/>
        <scheme val="minor"/>
      </rPr>
      <t>单位：</t>
    </r>
    <r>
      <rPr>
        <sz val="14"/>
        <color theme="1"/>
        <rFont val="宋体"/>
        <charset val="134"/>
        <scheme val="minor"/>
      </rPr>
      <t>鹤庆县烟草专卖局</t>
    </r>
  </si>
  <si>
    <t>乡镇名称</t>
  </si>
  <si>
    <t>行政村、街道办名称</t>
  </si>
  <si>
    <t>自然村、街道</t>
  </si>
  <si>
    <t>规划户数（户）</t>
  </si>
  <si>
    <t>其中</t>
  </si>
  <si>
    <t xml:space="preserve">限制方式 </t>
  </si>
  <si>
    <t>已办证户数（户）</t>
  </si>
  <si>
    <t>可办证户数（户）</t>
  </si>
  <si>
    <t>城区</t>
  </si>
  <si>
    <t>东环路南段</t>
  </si>
  <si>
    <t>总量+距离</t>
  </si>
  <si>
    <t>金菩提-良种厂</t>
  </si>
  <si>
    <t>东环路中段</t>
  </si>
  <si>
    <t>金菩提-鹤阳中路、距学校100米</t>
  </si>
  <si>
    <t>东环路北段</t>
  </si>
  <si>
    <t>鹤阳路-城北加油站</t>
  </si>
  <si>
    <t>朝阳小区</t>
  </si>
  <si>
    <t>兰庭小区</t>
  </si>
  <si>
    <t>城南农贸市场</t>
  </si>
  <si>
    <t>小区域总量</t>
  </si>
  <si>
    <t>金菩提商业街</t>
  </si>
  <si>
    <t>南环路</t>
  </si>
  <si>
    <t>龙华路    （龙华名都）</t>
  </si>
  <si>
    <t>南大街</t>
  </si>
  <si>
    <t>府门街</t>
  </si>
  <si>
    <t>北门街</t>
  </si>
  <si>
    <t>北环路</t>
  </si>
  <si>
    <t>打铁巷</t>
  </si>
  <si>
    <t>西门街</t>
  </si>
  <si>
    <t>距学校100米</t>
  </si>
  <si>
    <t>后街</t>
  </si>
  <si>
    <t>卖糠巷</t>
  </si>
  <si>
    <t>鹤阳路西段</t>
  </si>
  <si>
    <t>纪念碑--云新路（两边有相关单位、太阳能厂）</t>
  </si>
  <si>
    <t>鹤阳路中段</t>
  </si>
  <si>
    <t xml:space="preserve"> 钟鼓楼西、云新路东</t>
  </si>
  <si>
    <t>鹤阳路东段</t>
  </si>
  <si>
    <t>钟鼓楼东</t>
  </si>
  <si>
    <t>兴鹤路南段</t>
  </si>
  <si>
    <t>高中部东门南、距学校100米</t>
  </si>
  <si>
    <t>兴鹤路中段</t>
  </si>
  <si>
    <t>鹤阳路南—高中部东门</t>
  </si>
  <si>
    <t>兴鹤路北段</t>
  </si>
  <si>
    <t>鹤阳路北</t>
  </si>
  <si>
    <t>兰花市场</t>
  </si>
  <si>
    <t>学府路</t>
  </si>
  <si>
    <t>振兴小区</t>
  </si>
  <si>
    <t>科技路</t>
  </si>
  <si>
    <t>文华小区</t>
  </si>
  <si>
    <t>云新路</t>
  </si>
  <si>
    <t>花园小区</t>
  </si>
  <si>
    <t>隆鑫小区</t>
  </si>
  <si>
    <t>建设小区</t>
  </si>
  <si>
    <t>文峰村</t>
  </si>
  <si>
    <t>兰缘景镇小区</t>
  </si>
  <si>
    <t>森林水岸小区</t>
  </si>
  <si>
    <t>公租房</t>
  </si>
  <si>
    <t>廉租房</t>
  </si>
  <si>
    <t>府东巷</t>
  </si>
  <si>
    <t>财神巷</t>
  </si>
  <si>
    <t>福兴小区</t>
  </si>
  <si>
    <t>粮油市场</t>
  </si>
  <si>
    <t>粮油市场门口</t>
  </si>
  <si>
    <t>龙华御景小区</t>
  </si>
  <si>
    <t>龙华名都(田屯路)</t>
  </si>
  <si>
    <t>黄龙路</t>
  </si>
  <si>
    <t>东段白求恩医院、中段汽车城</t>
  </si>
  <si>
    <t>武庙商业街</t>
  </si>
  <si>
    <t>243间铺面，东边至后街，西边至兴鹤路</t>
  </si>
  <si>
    <t>北环路西段</t>
  </si>
  <si>
    <t>云新路红绿灯（红绿灯至秀邑没有铺面）</t>
  </si>
  <si>
    <t>双龙路</t>
  </si>
  <si>
    <t>黄龙潭大桥至鹤阳路（路西龙华御景、鹤阳御龙，路东公园）</t>
  </si>
  <si>
    <t>朝霞路</t>
  </si>
  <si>
    <t>江湖一家等几家饭店，其他是居民区，公租房</t>
  </si>
  <si>
    <t>鹤马路</t>
  </si>
  <si>
    <t>移动公司、龙华御景、廉租房、幼儿园</t>
  </si>
  <si>
    <t>白马路</t>
  </si>
  <si>
    <t>武装部、中医院、距学校100米</t>
  </si>
  <si>
    <t>云鹤一品</t>
  </si>
  <si>
    <t>远东建材市场内</t>
  </si>
  <si>
    <t>北衙新区</t>
  </si>
  <si>
    <t>西片区农贸  市场</t>
  </si>
  <si>
    <t>建设路</t>
  </si>
  <si>
    <t>小计</t>
  </si>
  <si>
    <t>菜园村民委员会</t>
  </si>
  <si>
    <t>上城东</t>
  </si>
  <si>
    <t>羊毛村</t>
  </si>
  <si>
    <t>花树村</t>
  </si>
  <si>
    <t>北园</t>
  </si>
  <si>
    <t>东园</t>
  </si>
  <si>
    <t>城西园</t>
  </si>
  <si>
    <t>官厢</t>
  </si>
  <si>
    <t>南园</t>
  </si>
  <si>
    <t>秀邑村民委员会</t>
  </si>
  <si>
    <t>南秀邑</t>
  </si>
  <si>
    <t>坡头邑</t>
  </si>
  <si>
    <t>北秀邑</t>
  </si>
  <si>
    <t>陈家登</t>
  </si>
  <si>
    <t>新生邑村民委员会</t>
  </si>
  <si>
    <t>龙马邑</t>
  </si>
  <si>
    <t>新生邑</t>
  </si>
  <si>
    <t>水路铺</t>
  </si>
  <si>
    <t>姜官屯</t>
  </si>
  <si>
    <t>北桥头(改造街道)</t>
  </si>
  <si>
    <t>综合市场</t>
  </si>
  <si>
    <t>美丽新村</t>
  </si>
  <si>
    <t>合计</t>
  </si>
  <si>
    <t>鹤庆县烟草制品零售点合理规划明细表（金墩乡）</t>
  </si>
  <si>
    <t>和邑村民委员会</t>
  </si>
  <si>
    <t>上庄村</t>
  </si>
  <si>
    <t>和邑村</t>
  </si>
  <si>
    <t>距和邑小学100米</t>
  </si>
  <si>
    <t>迎邑村</t>
  </si>
  <si>
    <t>锰矿</t>
  </si>
  <si>
    <t>赵屯村民委员会</t>
  </si>
  <si>
    <t>上瓦村</t>
  </si>
  <si>
    <t>下瓦村</t>
  </si>
  <si>
    <t>赵屯村</t>
  </si>
  <si>
    <t>南斑榜村</t>
  </si>
  <si>
    <t>北斑榜村</t>
  </si>
  <si>
    <t>潘屯村</t>
  </si>
  <si>
    <t>中斑榜村</t>
  </si>
  <si>
    <t>积德村民委员</t>
  </si>
  <si>
    <t>积德屯</t>
  </si>
  <si>
    <t>鹤翼庄</t>
  </si>
  <si>
    <t>下武</t>
  </si>
  <si>
    <t>上武</t>
  </si>
  <si>
    <t>塔冲</t>
  </si>
  <si>
    <t>高家营</t>
  </si>
  <si>
    <t>康福村民委员会</t>
  </si>
  <si>
    <t>南长</t>
  </si>
  <si>
    <t>北长</t>
  </si>
  <si>
    <t>南种</t>
  </si>
  <si>
    <t>北种</t>
  </si>
  <si>
    <t>芦屯</t>
  </si>
  <si>
    <t>下城</t>
  </si>
  <si>
    <t>十字路</t>
  </si>
  <si>
    <t>金锁村民委员会</t>
  </si>
  <si>
    <t>太邑</t>
  </si>
  <si>
    <t>金锁</t>
  </si>
  <si>
    <t>吉庆</t>
  </si>
  <si>
    <t>建邑村民委员会</t>
  </si>
  <si>
    <t>上建</t>
  </si>
  <si>
    <t>中建</t>
  </si>
  <si>
    <t>秀邑</t>
  </si>
  <si>
    <t>下建</t>
  </si>
  <si>
    <t>北溪村民委员会</t>
  </si>
  <si>
    <t>南河东村</t>
  </si>
  <si>
    <t>北河东村</t>
  </si>
  <si>
    <t>北溪村村</t>
  </si>
  <si>
    <t>龙华新村</t>
  </si>
  <si>
    <t>磨腐厂</t>
  </si>
  <si>
    <t>孝廉村民委员会</t>
  </si>
  <si>
    <t>上前蒿登</t>
  </si>
  <si>
    <t>下前蒿登</t>
  </si>
  <si>
    <t>北登村</t>
  </si>
  <si>
    <t>南登村</t>
  </si>
  <si>
    <t>金墩街</t>
  </si>
  <si>
    <t>金墩村民委员会</t>
  </si>
  <si>
    <t>金墩街村</t>
  </si>
  <si>
    <t>金登村</t>
  </si>
  <si>
    <t>中和村</t>
  </si>
  <si>
    <t>杨李登</t>
  </si>
  <si>
    <t>下曲罗邑村</t>
  </si>
  <si>
    <t>化龙村民委员会</t>
  </si>
  <si>
    <t>北山河</t>
  </si>
  <si>
    <t>高家登</t>
  </si>
  <si>
    <t>化龙</t>
  </si>
  <si>
    <t>上曲罗邑</t>
  </si>
  <si>
    <t>银河村民委员会</t>
  </si>
  <si>
    <t>上仁里</t>
  </si>
  <si>
    <t>赵家登</t>
  </si>
  <si>
    <t>小银河</t>
  </si>
  <si>
    <t>下仁里</t>
  </si>
  <si>
    <t>上曲江</t>
  </si>
  <si>
    <t>下曲江</t>
  </si>
  <si>
    <t>金茨河</t>
  </si>
  <si>
    <t>邑头村民委员会</t>
  </si>
  <si>
    <t>南山河</t>
  </si>
  <si>
    <t>距邑头小学100米</t>
  </si>
  <si>
    <t>邑头村</t>
  </si>
  <si>
    <t>邑头松树曲</t>
  </si>
  <si>
    <t>新科</t>
  </si>
  <si>
    <t>象眼村</t>
  </si>
  <si>
    <t>文明河</t>
  </si>
  <si>
    <t>河底村民委员会</t>
  </si>
  <si>
    <t>树金岗村</t>
  </si>
  <si>
    <t>龙漂</t>
  </si>
  <si>
    <t>宣化关</t>
  </si>
  <si>
    <t>河底村</t>
  </si>
  <si>
    <t>距河底小学100米</t>
  </si>
  <si>
    <t>古乐村民委员会</t>
  </si>
  <si>
    <t>场尾</t>
  </si>
  <si>
    <t>下古乐</t>
  </si>
  <si>
    <t>桃园村</t>
  </si>
  <si>
    <t>西乐村</t>
  </si>
  <si>
    <t>上古乐</t>
  </si>
  <si>
    <t>岩脚村</t>
  </si>
  <si>
    <t>东坡村</t>
  </si>
  <si>
    <t>西甸村民委员会</t>
  </si>
  <si>
    <t>中村</t>
  </si>
  <si>
    <t>河南村</t>
  </si>
  <si>
    <t>田心村</t>
  </si>
  <si>
    <t>河北村</t>
  </si>
  <si>
    <t>小腰江村</t>
  </si>
  <si>
    <t>修邑村</t>
  </si>
  <si>
    <t>上坡村</t>
  </si>
  <si>
    <t>吉祥村</t>
  </si>
  <si>
    <t>西甸村</t>
  </si>
  <si>
    <t>距西甸小学100米</t>
  </si>
  <si>
    <t>新庄村民委员会</t>
  </si>
  <si>
    <t>官庄村</t>
  </si>
  <si>
    <t>甘甸村</t>
  </si>
  <si>
    <t>中甸村</t>
  </si>
  <si>
    <t>沙松村</t>
  </si>
  <si>
    <t>榨油村</t>
  </si>
  <si>
    <t>南北张家</t>
  </si>
  <si>
    <t>杨家村</t>
  </si>
  <si>
    <t>河边村</t>
  </si>
  <si>
    <t>木叶平村</t>
  </si>
  <si>
    <t>落响坡村</t>
  </si>
  <si>
    <t>沙箐村</t>
  </si>
  <si>
    <t>施家村</t>
  </si>
  <si>
    <t>董家村</t>
  </si>
  <si>
    <t>上下百乐恩</t>
  </si>
  <si>
    <t>官邑村</t>
  </si>
  <si>
    <t>磨光村民委员会</t>
  </si>
  <si>
    <t>南北山村</t>
  </si>
  <si>
    <t>斑登村</t>
  </si>
  <si>
    <t>水井村</t>
  </si>
  <si>
    <t>磨刀庆村</t>
  </si>
  <si>
    <t>西坡村</t>
  </si>
  <si>
    <t>吉地坪村</t>
  </si>
  <si>
    <t>鹤庆县烟草制品零售点合理规划明细表（辛屯镇）</t>
  </si>
  <si>
    <t>辛屯村委会</t>
  </si>
  <si>
    <t>西营</t>
  </si>
  <si>
    <t>南营</t>
  </si>
  <si>
    <t>北营</t>
  </si>
  <si>
    <t>东营</t>
  </si>
  <si>
    <t>城西河村</t>
  </si>
  <si>
    <t>大福地委会</t>
  </si>
  <si>
    <t>热地方村</t>
  </si>
  <si>
    <t>傈僳地村</t>
  </si>
  <si>
    <t>大福地村</t>
  </si>
  <si>
    <t>塔海村</t>
  </si>
  <si>
    <t>大水箐村</t>
  </si>
  <si>
    <t>南河村委会</t>
  </si>
  <si>
    <t>北河北村</t>
  </si>
  <si>
    <t>南河村</t>
  </si>
  <si>
    <t>北河南村</t>
  </si>
  <si>
    <t>0</t>
  </si>
  <si>
    <t>双龙村委会</t>
  </si>
  <si>
    <t>干泽河</t>
  </si>
  <si>
    <t>北水糟</t>
  </si>
  <si>
    <t>双水糟</t>
  </si>
  <si>
    <t>湾登村</t>
  </si>
  <si>
    <t>大龙西村</t>
  </si>
  <si>
    <t>新村委会</t>
  </si>
  <si>
    <t>新村</t>
  </si>
  <si>
    <t>南干弓</t>
  </si>
  <si>
    <t>士庄村</t>
  </si>
  <si>
    <t>河顺村</t>
  </si>
  <si>
    <t>逢密村委会</t>
  </si>
  <si>
    <t>北汤乾</t>
  </si>
  <si>
    <r>
      <rPr>
        <sz val="11"/>
        <rFont val="宋体"/>
        <charset val="134"/>
        <scheme val="minor"/>
      </rPr>
      <t>赵家登(含三德水泥厂</t>
    </r>
    <r>
      <rPr>
        <sz val="11"/>
        <color theme="1"/>
        <rFont val="宋体"/>
        <charset val="134"/>
        <scheme val="minor"/>
      </rPr>
      <t>)</t>
    </r>
  </si>
  <si>
    <t>逢密村</t>
  </si>
  <si>
    <t>如意村委会</t>
  </si>
  <si>
    <t>如意北村</t>
  </si>
  <si>
    <t>如意南村</t>
  </si>
  <si>
    <t>鹿鸣村</t>
  </si>
  <si>
    <t>连义村委会</t>
  </si>
  <si>
    <t>甘河村</t>
  </si>
  <si>
    <t>庄村</t>
  </si>
  <si>
    <t>义朋村</t>
  </si>
  <si>
    <t>西亨</t>
  </si>
  <si>
    <t>连昌河</t>
  </si>
  <si>
    <t>妙登村委会</t>
  </si>
  <si>
    <t>妙南</t>
  </si>
  <si>
    <t>妙北</t>
  </si>
  <si>
    <t>大妙登</t>
  </si>
  <si>
    <t>三家村</t>
  </si>
  <si>
    <t>小板桥</t>
  </si>
  <si>
    <t>新登村委会</t>
  </si>
  <si>
    <t>师第登村</t>
  </si>
  <si>
    <t>白沙</t>
  </si>
  <si>
    <t>辛营</t>
  </si>
  <si>
    <t>大登村委会</t>
  </si>
  <si>
    <t>柳树村</t>
  </si>
  <si>
    <t>小赤铺</t>
  </si>
  <si>
    <t>南汤乾</t>
  </si>
  <si>
    <t>北干弓</t>
  </si>
  <si>
    <t>大赤铺</t>
  </si>
  <si>
    <t>大登</t>
  </si>
  <si>
    <t>三合村委会</t>
  </si>
  <si>
    <t>三贝河</t>
  </si>
  <si>
    <t>大夫屯</t>
  </si>
  <si>
    <t>上范排</t>
  </si>
  <si>
    <t>龙土河</t>
  </si>
  <si>
    <t>丫口河</t>
  </si>
  <si>
    <t>西登村</t>
  </si>
  <si>
    <t>鹤庆县烟草制品零售点合理规划明细表（草海镇）</t>
  </si>
  <si>
    <t xml:space="preserve">草海镇 </t>
  </si>
  <si>
    <t>新华村委会</t>
  </si>
  <si>
    <t>南邑村</t>
  </si>
  <si>
    <t>北邑村</t>
  </si>
  <si>
    <t>纲常河</t>
  </si>
  <si>
    <t>银匠小村</t>
  </si>
  <si>
    <t>板桥村委会</t>
  </si>
  <si>
    <t>北片</t>
  </si>
  <si>
    <t>中片</t>
  </si>
  <si>
    <t>南片</t>
  </si>
  <si>
    <t>母屯村委会</t>
  </si>
  <si>
    <t>母屯村</t>
  </si>
  <si>
    <t>波南河</t>
  </si>
  <si>
    <t>彭屯村委会</t>
  </si>
  <si>
    <t>大村</t>
  </si>
  <si>
    <t>草海集镇</t>
  </si>
  <si>
    <t>下村</t>
  </si>
  <si>
    <t>罗伟邑村委会</t>
  </si>
  <si>
    <t>罗伟邑村</t>
  </si>
  <si>
    <t>周王屯</t>
  </si>
  <si>
    <t>沙登</t>
  </si>
  <si>
    <t>西登</t>
  </si>
  <si>
    <t>河头</t>
  </si>
  <si>
    <t>三义南</t>
  </si>
  <si>
    <t>三义北</t>
  </si>
  <si>
    <t>新民村民委员会</t>
  </si>
  <si>
    <t>天王庙</t>
  </si>
  <si>
    <t>白寺村</t>
  </si>
  <si>
    <t>中登</t>
  </si>
  <si>
    <t>东登</t>
  </si>
  <si>
    <t>孝感</t>
  </si>
  <si>
    <t>天赦坪</t>
  </si>
  <si>
    <t>太平村民委员会</t>
  </si>
  <si>
    <t>上村</t>
  </si>
  <si>
    <t>下城东</t>
  </si>
  <si>
    <t>集义村</t>
  </si>
  <si>
    <t>土官村</t>
  </si>
  <si>
    <t>田屯村委员会</t>
  </si>
  <si>
    <t>田屯村</t>
  </si>
  <si>
    <t>百官屯</t>
  </si>
  <si>
    <t>小教场</t>
  </si>
  <si>
    <t>小水美村委员会</t>
  </si>
  <si>
    <t>麻地箐</t>
  </si>
  <si>
    <t>北宝廘</t>
  </si>
  <si>
    <t>火车站</t>
  </si>
  <si>
    <t>石朵河村委员会</t>
  </si>
  <si>
    <t>南登</t>
  </si>
  <si>
    <t>北登</t>
  </si>
  <si>
    <t>柳绿河村委员会</t>
  </si>
  <si>
    <t>柳绿河村</t>
  </si>
  <si>
    <t>大水美</t>
  </si>
  <si>
    <t>倒流箐村委员会</t>
  </si>
  <si>
    <t>倒流箐村</t>
  </si>
  <si>
    <t>里习吉村委员会</t>
  </si>
  <si>
    <t>扒卡腊</t>
  </si>
  <si>
    <t>西坡</t>
  </si>
  <si>
    <t>罗沙吉</t>
  </si>
  <si>
    <t>和尚田</t>
  </si>
  <si>
    <t>花椒箐</t>
  </si>
  <si>
    <t>梅子箐</t>
  </si>
  <si>
    <t>马厂村委员会</t>
  </si>
  <si>
    <t>马厂村</t>
  </si>
  <si>
    <t>黑泥哨</t>
  </si>
  <si>
    <t>竹兰箐</t>
  </si>
  <si>
    <t>新峰村委员会</t>
  </si>
  <si>
    <t>塘上</t>
  </si>
  <si>
    <t>小马厂</t>
  </si>
  <si>
    <t>安乐村委员会</t>
  </si>
  <si>
    <t>安乐大村</t>
  </si>
  <si>
    <t>石灰窑</t>
  </si>
  <si>
    <t>下马塘</t>
  </si>
  <si>
    <t>打板箐</t>
  </si>
  <si>
    <t>沙子坪</t>
  </si>
  <si>
    <t>鹤庆县烟草制品零售点合理规划明细表（松桂镇）</t>
  </si>
  <si>
    <t>南庄村民委员会</t>
  </si>
  <si>
    <t>南庄</t>
  </si>
  <si>
    <t>太平</t>
  </si>
  <si>
    <t>新窝村民委员会</t>
  </si>
  <si>
    <t>新窝</t>
  </si>
  <si>
    <t>西炭街</t>
  </si>
  <si>
    <t>杨俊</t>
  </si>
  <si>
    <t>水井</t>
  </si>
  <si>
    <t>西箐</t>
  </si>
  <si>
    <t>上箐</t>
  </si>
  <si>
    <t>炼坪</t>
  </si>
  <si>
    <t>南溪鲁</t>
  </si>
  <si>
    <t>洪家营</t>
  </si>
  <si>
    <t>北溪鲁</t>
  </si>
  <si>
    <t>大营村民委员会</t>
  </si>
  <si>
    <t>大营</t>
  </si>
  <si>
    <t>地西</t>
  </si>
  <si>
    <t>黄柏箐</t>
  </si>
  <si>
    <t>井坡</t>
  </si>
  <si>
    <t>吉菜</t>
  </si>
  <si>
    <t>松坪</t>
  </si>
  <si>
    <t>北丫口</t>
  </si>
  <si>
    <t>咱腊</t>
  </si>
  <si>
    <t>栗窝</t>
  </si>
  <si>
    <t>锡绞</t>
  </si>
  <si>
    <t>松桂村民委员会</t>
  </si>
  <si>
    <t>衍庆</t>
  </si>
  <si>
    <t>下营</t>
  </si>
  <si>
    <t>后头</t>
  </si>
  <si>
    <t>周家</t>
  </si>
  <si>
    <t>东边</t>
  </si>
  <si>
    <t>溪柏松</t>
  </si>
  <si>
    <t>松桂街</t>
  </si>
  <si>
    <t>下冲</t>
  </si>
  <si>
    <t>营南</t>
  </si>
  <si>
    <t>营北</t>
  </si>
  <si>
    <t>积福</t>
  </si>
  <si>
    <t>勤劳村民委员会</t>
  </si>
  <si>
    <t>洪营</t>
  </si>
  <si>
    <t>王营</t>
  </si>
  <si>
    <t>寸营</t>
  </si>
  <si>
    <t>上营</t>
  </si>
  <si>
    <t>王家庄</t>
  </si>
  <si>
    <t>安逸座</t>
  </si>
  <si>
    <t>后箐</t>
  </si>
  <si>
    <t>宝窝村民委员会</t>
  </si>
  <si>
    <t>下登</t>
  </si>
  <si>
    <t>上登</t>
  </si>
  <si>
    <t>白鹿</t>
  </si>
  <si>
    <t>段家</t>
  </si>
  <si>
    <t>宝窝</t>
  </si>
  <si>
    <t>茶木箐</t>
  </si>
  <si>
    <t>龙珠村民委员会</t>
  </si>
  <si>
    <t>军营</t>
  </si>
  <si>
    <t>南山脚</t>
  </si>
  <si>
    <t>降子乡</t>
  </si>
  <si>
    <t>麦地</t>
  </si>
  <si>
    <t>秦家</t>
  </si>
  <si>
    <t>施家</t>
  </si>
  <si>
    <t>木扎</t>
  </si>
  <si>
    <t>旧地</t>
  </si>
  <si>
    <t>落果</t>
  </si>
  <si>
    <t>地名</t>
  </si>
  <si>
    <t>大石村民委员会</t>
  </si>
  <si>
    <t>石北</t>
  </si>
  <si>
    <t>石南</t>
  </si>
  <si>
    <t>栗上</t>
  </si>
  <si>
    <t>栗下</t>
  </si>
  <si>
    <t>大水箐</t>
  </si>
  <si>
    <t>东山坡</t>
  </si>
  <si>
    <t>穆家庄</t>
  </si>
  <si>
    <t>东庄</t>
  </si>
  <si>
    <t>麦冲</t>
  </si>
  <si>
    <t>赤石村民委员会</t>
  </si>
  <si>
    <t>三庄村民委员会</t>
  </si>
  <si>
    <t>奇南（奇云邑）</t>
  </si>
  <si>
    <t>永安</t>
  </si>
  <si>
    <t>凤仪</t>
  </si>
  <si>
    <t>南华</t>
  </si>
  <si>
    <t>光裕（裕后）</t>
  </si>
  <si>
    <t>高家</t>
  </si>
  <si>
    <t>庙后</t>
  </si>
  <si>
    <t>路上下</t>
  </si>
  <si>
    <t>东村</t>
  </si>
  <si>
    <t>杨家</t>
  </si>
  <si>
    <t>东坡村民委员会</t>
  </si>
  <si>
    <t>东坡</t>
  </si>
  <si>
    <t>董家</t>
  </si>
  <si>
    <t>发枝</t>
  </si>
  <si>
    <t>长头村民委员会</t>
  </si>
  <si>
    <t>格局</t>
  </si>
  <si>
    <t>石塔</t>
  </si>
  <si>
    <t>春水</t>
  </si>
  <si>
    <t>长头</t>
  </si>
  <si>
    <t>石龙</t>
  </si>
  <si>
    <t>向吉</t>
  </si>
  <si>
    <t>波罗村民委员会</t>
  </si>
  <si>
    <t>河西</t>
  </si>
  <si>
    <t>河北</t>
  </si>
  <si>
    <t>核桃箐</t>
  </si>
  <si>
    <t>狮子山</t>
  </si>
  <si>
    <t>花兰箐</t>
  </si>
  <si>
    <t>文星村民委员会</t>
  </si>
  <si>
    <t>河东坪</t>
  </si>
  <si>
    <t>周王</t>
  </si>
  <si>
    <t>桥头</t>
  </si>
  <si>
    <t>中窝村民委员会</t>
  </si>
  <si>
    <t>北坡</t>
  </si>
  <si>
    <t>洪家</t>
  </si>
  <si>
    <t>王家</t>
  </si>
  <si>
    <t>南坡</t>
  </si>
  <si>
    <t>中窝</t>
  </si>
  <si>
    <t>北水塘</t>
  </si>
  <si>
    <t>鹤庆县烟草制品零售点合理规划明细表（龙开口镇）</t>
  </si>
  <si>
    <t>龙开口镇</t>
  </si>
  <si>
    <t>龙旦村民委员会</t>
  </si>
  <si>
    <t>龙旦</t>
  </si>
  <si>
    <t>迎鑫</t>
  </si>
  <si>
    <t>鑫盛</t>
  </si>
  <si>
    <t>老贯嘴</t>
  </si>
  <si>
    <t>禾米村民委员会</t>
  </si>
  <si>
    <t>下禾米</t>
  </si>
  <si>
    <t>沙坪子</t>
  </si>
  <si>
    <t>上禾米</t>
  </si>
  <si>
    <t>大坪子</t>
  </si>
  <si>
    <t>禾丰村民委员会</t>
  </si>
  <si>
    <t>禾丰</t>
  </si>
  <si>
    <t>新田</t>
  </si>
  <si>
    <t>大凹子</t>
  </si>
  <si>
    <t>冯家阱</t>
  </si>
  <si>
    <t>花树</t>
  </si>
  <si>
    <t>山田</t>
  </si>
  <si>
    <t>青岗坪</t>
  </si>
  <si>
    <t>中江村民委员会</t>
  </si>
  <si>
    <t>大地</t>
  </si>
  <si>
    <t>老街</t>
  </si>
  <si>
    <t>香罗坪</t>
  </si>
  <si>
    <t>独家村</t>
  </si>
  <si>
    <t>密篷</t>
  </si>
  <si>
    <t>麻拐旦</t>
  </si>
  <si>
    <t>相子坪</t>
  </si>
  <si>
    <t>小石洞</t>
  </si>
  <si>
    <t>石古地</t>
  </si>
  <si>
    <t>金河村民委员会</t>
  </si>
  <si>
    <t>大坪</t>
  </si>
  <si>
    <t>长坪</t>
  </si>
  <si>
    <t>小城坡</t>
  </si>
  <si>
    <t>温水河</t>
  </si>
  <si>
    <t>铺后</t>
  </si>
  <si>
    <t>金河</t>
  </si>
  <si>
    <t>三堆石</t>
  </si>
  <si>
    <t>江边队</t>
  </si>
  <si>
    <t>龙开口</t>
  </si>
  <si>
    <t>江东村民委员会</t>
  </si>
  <si>
    <t>江东</t>
  </si>
  <si>
    <t>下坝</t>
  </si>
  <si>
    <t>上坝</t>
  </si>
  <si>
    <t>蒿枝箐</t>
  </si>
  <si>
    <t>腊寺左</t>
  </si>
  <si>
    <t>上麦地</t>
  </si>
  <si>
    <t>下麦地</t>
  </si>
  <si>
    <t>小庄河</t>
  </si>
  <si>
    <t>大箐村民委员会</t>
  </si>
  <si>
    <t>忠义</t>
  </si>
  <si>
    <t>上石岩</t>
  </si>
  <si>
    <t>扒拉壳</t>
  </si>
  <si>
    <t>后坪</t>
  </si>
  <si>
    <t>阿拉禾</t>
  </si>
  <si>
    <t>上河川村民委员会</t>
  </si>
  <si>
    <t>福田村</t>
  </si>
  <si>
    <t>包家村</t>
  </si>
  <si>
    <t>刘家庄</t>
  </si>
  <si>
    <t>西火山</t>
  </si>
  <si>
    <t>大粟树</t>
  </si>
  <si>
    <t>北火山</t>
  </si>
  <si>
    <t>下河川村民委员会</t>
  </si>
  <si>
    <t>小后山</t>
  </si>
  <si>
    <t>橄榄坡</t>
  </si>
  <si>
    <t>下蒲塘</t>
  </si>
  <si>
    <t>上蒲塘</t>
  </si>
  <si>
    <t>北干箐</t>
  </si>
  <si>
    <t>看牛田</t>
  </si>
  <si>
    <t>达甸</t>
  </si>
  <si>
    <t>炼厂村民委员会</t>
  </si>
  <si>
    <t>炼厂</t>
  </si>
  <si>
    <t>上火山</t>
  </si>
  <si>
    <t>下火山</t>
  </si>
  <si>
    <t>寨子坡</t>
  </si>
  <si>
    <t>马厂田</t>
  </si>
  <si>
    <t>朵美村民委员会</t>
  </si>
  <si>
    <t>小村</t>
  </si>
  <si>
    <t>街北(朵美街)</t>
  </si>
  <si>
    <t>街南</t>
  </si>
  <si>
    <t>箐北村民委员会</t>
  </si>
  <si>
    <t>箐南</t>
  </si>
  <si>
    <t>箐北</t>
  </si>
  <si>
    <t>杂木林</t>
  </si>
  <si>
    <t>南松坪</t>
  </si>
  <si>
    <t>李家坪</t>
  </si>
  <si>
    <t>杜家湾</t>
  </si>
  <si>
    <t>罗马厂</t>
  </si>
  <si>
    <t>洛琅村民委员会</t>
  </si>
  <si>
    <t>三折箐</t>
  </si>
  <si>
    <t>小烂田</t>
  </si>
  <si>
    <t>峈琅</t>
  </si>
  <si>
    <t>六家村</t>
  </si>
  <si>
    <t>大烂田</t>
  </si>
  <si>
    <t>箐头</t>
  </si>
  <si>
    <t>八家村</t>
  </si>
  <si>
    <t>后山村民委员会</t>
  </si>
  <si>
    <t>南箐</t>
  </si>
  <si>
    <t>北箐</t>
  </si>
  <si>
    <t>南北坡</t>
  </si>
  <si>
    <t>大坝田</t>
  </si>
  <si>
    <t>大田箐</t>
  </si>
  <si>
    <t>梅树坪</t>
  </si>
  <si>
    <t>云合</t>
  </si>
  <si>
    <t>水塘(后山街)</t>
  </si>
  <si>
    <t>中和</t>
  </si>
  <si>
    <t>后山上队</t>
  </si>
  <si>
    <t>后山下队</t>
  </si>
  <si>
    <t>迤鲊</t>
  </si>
  <si>
    <t>鹤庆县烟草制品零售点合理规划明细表（六合乡）</t>
  </si>
  <si>
    <t>六合村民委员会</t>
  </si>
  <si>
    <t>大尤龙</t>
  </si>
  <si>
    <t>小尤龙</t>
  </si>
  <si>
    <t>下甸</t>
  </si>
  <si>
    <t>金塘</t>
  </si>
  <si>
    <t>九里河</t>
  </si>
  <si>
    <t>龙门甸</t>
  </si>
  <si>
    <t>上下纸厂</t>
  </si>
  <si>
    <t>南坡脚</t>
  </si>
  <si>
    <t>老干厂</t>
  </si>
  <si>
    <t>大甸村民委员会</t>
  </si>
  <si>
    <t>黑水村民委员会</t>
  </si>
  <si>
    <t>段家村</t>
  </si>
  <si>
    <t>大营村</t>
  </si>
  <si>
    <t>大搞</t>
  </si>
  <si>
    <t>栗子箐</t>
  </si>
  <si>
    <t>松坪村民委员会</t>
  </si>
  <si>
    <t>老松坪</t>
  </si>
  <si>
    <t>城墙坡</t>
  </si>
  <si>
    <t>大稿</t>
  </si>
  <si>
    <t>麻塘</t>
  </si>
  <si>
    <t>麦地村民委员会</t>
  </si>
  <si>
    <t>干田村</t>
  </si>
  <si>
    <t>大麦地</t>
  </si>
  <si>
    <t>下岩脚</t>
  </si>
  <si>
    <t>东岩脚</t>
  </si>
  <si>
    <t>上岩脚</t>
  </si>
  <si>
    <t>毛谷村民委员会</t>
  </si>
  <si>
    <t>小洞门</t>
  </si>
  <si>
    <t>毛谷本村</t>
  </si>
  <si>
    <t>吴家村</t>
  </si>
  <si>
    <t>土地岗</t>
  </si>
  <si>
    <t>岗多箐</t>
  </si>
  <si>
    <t>干龙洞</t>
  </si>
  <si>
    <t>和乐村民委员会</t>
  </si>
  <si>
    <t>北山</t>
  </si>
  <si>
    <t>和乐大村</t>
  </si>
  <si>
    <t>长坡</t>
  </si>
  <si>
    <t>义气母</t>
  </si>
  <si>
    <t>红崖箐</t>
  </si>
  <si>
    <t>岩头</t>
  </si>
  <si>
    <t>大浪田</t>
  </si>
  <si>
    <t>上萼坪村民委员会</t>
  </si>
  <si>
    <t>上萼坪</t>
  </si>
  <si>
    <t>泡麻塘</t>
  </si>
  <si>
    <t>草江坪</t>
  </si>
  <si>
    <t>菜进</t>
  </si>
  <si>
    <t>黑桃弯</t>
  </si>
  <si>
    <t>五星村民委员会</t>
  </si>
  <si>
    <t>五它莫</t>
  </si>
  <si>
    <t>干龙脚</t>
  </si>
  <si>
    <t>日干得</t>
  </si>
  <si>
    <t>柱古义</t>
  </si>
  <si>
    <t>四吃拉母</t>
  </si>
  <si>
    <t>马拉掌</t>
  </si>
  <si>
    <t>不塘</t>
  </si>
  <si>
    <t>路土巷</t>
  </si>
  <si>
    <t>南坡村民委员会</t>
  </si>
  <si>
    <t>毒缺</t>
  </si>
  <si>
    <t>五莫</t>
  </si>
  <si>
    <t>莫红村</t>
  </si>
  <si>
    <t>南莫河</t>
  </si>
  <si>
    <t>南坡头</t>
  </si>
  <si>
    <t>五六红村</t>
  </si>
  <si>
    <t>污爱泥</t>
  </si>
  <si>
    <t>郎坪村</t>
  </si>
  <si>
    <t>二做泥村</t>
  </si>
  <si>
    <t>河东村民委员会</t>
  </si>
  <si>
    <t>老绞母</t>
  </si>
  <si>
    <t>河东本村</t>
  </si>
  <si>
    <t>河东寺</t>
  </si>
  <si>
    <t>啊古莫</t>
  </si>
  <si>
    <t>马拉厂</t>
  </si>
  <si>
    <t>啊古陆</t>
  </si>
  <si>
    <t>印心度</t>
  </si>
  <si>
    <t>三古桩</t>
  </si>
  <si>
    <t>松园村民委员会</t>
  </si>
  <si>
    <t>上碧龙</t>
  </si>
  <si>
    <t>下碧龙</t>
  </si>
  <si>
    <t>上松园</t>
  </si>
  <si>
    <t>下松园</t>
  </si>
  <si>
    <t>安乐</t>
  </si>
  <si>
    <t>龙目盘</t>
  </si>
  <si>
    <t>鹰脚铺</t>
  </si>
  <si>
    <t>灵地村民委员会</t>
  </si>
  <si>
    <t>灵地村</t>
  </si>
  <si>
    <t>绞河西</t>
  </si>
  <si>
    <t>虎门口</t>
  </si>
  <si>
    <t>老撒</t>
  </si>
  <si>
    <t>上木河</t>
  </si>
  <si>
    <t>下木河</t>
  </si>
  <si>
    <t>小河东</t>
  </si>
  <si>
    <t>人才箐</t>
  </si>
  <si>
    <t>鹤庆县烟草制品零售点合理规划明细表（黄坪镇）</t>
  </si>
  <si>
    <t>潘营村民委员会</t>
  </si>
  <si>
    <t>水寨</t>
  </si>
  <si>
    <t>龙潭</t>
  </si>
  <si>
    <t>窝铺</t>
  </si>
  <si>
    <t>小营</t>
  </si>
  <si>
    <t xml:space="preserve">新泉村民委员会
</t>
  </si>
  <si>
    <t>新街</t>
  </si>
  <si>
    <t>沙坝</t>
  </si>
  <si>
    <t>移民户</t>
  </si>
  <si>
    <t>大罗开</t>
  </si>
  <si>
    <t>龙盘庄</t>
  </si>
  <si>
    <t>官庄</t>
  </si>
  <si>
    <t>糖厂小组</t>
  </si>
  <si>
    <t>346</t>
  </si>
  <si>
    <t>子牙关村民委员会</t>
  </si>
  <si>
    <t>小新村</t>
  </si>
  <si>
    <t>高家庄</t>
  </si>
  <si>
    <t>下子牙</t>
  </si>
  <si>
    <t>上子牙</t>
  </si>
  <si>
    <t>下缅甸</t>
  </si>
  <si>
    <t>上缅甸</t>
  </si>
  <si>
    <t>清水河</t>
  </si>
  <si>
    <t>大湾子</t>
  </si>
  <si>
    <t>徐家坪</t>
  </si>
  <si>
    <t>围子田村民委员会</t>
  </si>
  <si>
    <t>上飞来寺</t>
  </si>
  <si>
    <t>下飞来寺</t>
  </si>
  <si>
    <t>雷音寺</t>
  </si>
  <si>
    <t>燕子岩</t>
  </si>
  <si>
    <t>围子田</t>
  </si>
  <si>
    <t>百户营</t>
  </si>
  <si>
    <t>万家庄</t>
  </si>
  <si>
    <t>黄泥自然村</t>
  </si>
  <si>
    <t xml:space="preserve">新坪村民委员会
</t>
  </si>
  <si>
    <t>新庄</t>
  </si>
  <si>
    <t>下坪坝</t>
  </si>
  <si>
    <t>老高家营</t>
  </si>
  <si>
    <t>山西村</t>
  </si>
  <si>
    <t>上坪坝</t>
  </si>
  <si>
    <t>学庄</t>
  </si>
  <si>
    <t>石榴园</t>
  </si>
  <si>
    <t>新高家营</t>
  </si>
  <si>
    <t>白山脚</t>
  </si>
  <si>
    <t>河边</t>
  </si>
  <si>
    <t>水坪村民委员会</t>
  </si>
  <si>
    <t>雷钵寺</t>
  </si>
  <si>
    <t>南边田</t>
  </si>
  <si>
    <t>青松坪</t>
  </si>
  <si>
    <t>新发村</t>
  </si>
  <si>
    <t>财丰村民委员会</t>
  </si>
  <si>
    <t>财丰村</t>
  </si>
  <si>
    <t>长官村</t>
  </si>
  <si>
    <t>定光村</t>
  </si>
  <si>
    <t>石头村</t>
  </si>
  <si>
    <t>东邑村</t>
  </si>
  <si>
    <t>大河边</t>
  </si>
  <si>
    <t>塘泥湾</t>
  </si>
  <si>
    <t>云华村民委员会</t>
  </si>
  <si>
    <t>黄傈坪</t>
  </si>
  <si>
    <t>米筛落</t>
  </si>
  <si>
    <t>上大坪</t>
  </si>
  <si>
    <t>旧无基</t>
  </si>
  <si>
    <t>山田村</t>
  </si>
  <si>
    <t>英武郎</t>
  </si>
  <si>
    <t>大战后</t>
  </si>
  <si>
    <t>石洞村民委员会</t>
  </si>
  <si>
    <t>鲁车</t>
  </si>
  <si>
    <t>花龙潭</t>
  </si>
  <si>
    <t>葡萄塘</t>
  </si>
  <si>
    <t>大庄</t>
  </si>
  <si>
    <t>百石庄</t>
  </si>
  <si>
    <t>伍勒</t>
  </si>
  <si>
    <t>波萝箐</t>
  </si>
  <si>
    <t>土主庙</t>
  </si>
  <si>
    <t>水槽</t>
  </si>
  <si>
    <t>黑谷田</t>
  </si>
  <si>
    <t>马鹿塘</t>
  </si>
  <si>
    <t>黄草坝</t>
  </si>
  <si>
    <t>黄坪村民委员会</t>
  </si>
  <si>
    <t>新城</t>
  </si>
  <si>
    <t>马家坝</t>
  </si>
  <si>
    <t>黄坪</t>
  </si>
  <si>
    <t>坪德</t>
  </si>
  <si>
    <t>象石</t>
  </si>
  <si>
    <t>火烧桥</t>
  </si>
  <si>
    <t>大梨坪</t>
  </si>
  <si>
    <t>均华村民委员会</t>
  </si>
  <si>
    <t>水碓房</t>
  </si>
  <si>
    <t>糖房</t>
  </si>
  <si>
    <t>百土坡</t>
  </si>
  <si>
    <t>小雷钵寺</t>
  </si>
  <si>
    <t>干庄</t>
  </si>
  <si>
    <t>陈家庄</t>
  </si>
  <si>
    <t>陶金箐</t>
  </si>
  <si>
    <t>大米朗</t>
  </si>
  <si>
    <t>小米朗</t>
  </si>
  <si>
    <t>井东湾</t>
  </si>
  <si>
    <t>下大坪</t>
  </si>
  <si>
    <t>姜寅村民委员会</t>
  </si>
  <si>
    <t>同元寺</t>
  </si>
  <si>
    <t>福泉</t>
  </si>
  <si>
    <t>路边</t>
  </si>
  <si>
    <t>下水沟</t>
  </si>
  <si>
    <t>沙沟箐</t>
  </si>
  <si>
    <t>庄稼院</t>
  </si>
  <si>
    <t>小湾脚</t>
  </si>
  <si>
    <t>龙泉村民委员会</t>
  </si>
  <si>
    <t>龙华</t>
  </si>
  <si>
    <t>龙泉</t>
  </si>
  <si>
    <t>温泉</t>
  </si>
  <si>
    <t>河西村民委员会</t>
  </si>
  <si>
    <t>赖石坡</t>
  </si>
  <si>
    <t>母家营</t>
  </si>
  <si>
    <t>白莲村</t>
  </si>
  <si>
    <t>大场坝</t>
  </si>
  <si>
    <t>小中所</t>
  </si>
  <si>
    <t>大湾</t>
  </si>
  <si>
    <t>田心</t>
  </si>
  <si>
    <t>团树村</t>
  </si>
  <si>
    <t>公鸡石</t>
  </si>
  <si>
    <t>上庄</t>
  </si>
  <si>
    <t>小落开</t>
  </si>
  <si>
    <t>小新庄</t>
  </si>
  <si>
    <t>七公里</t>
  </si>
  <si>
    <t>鹤庆县烟草制品零售点合理规划明细表（西邑镇）</t>
  </si>
  <si>
    <t>炉坪村民委员会</t>
  </si>
  <si>
    <t>田家院</t>
  </si>
  <si>
    <t>杨家院</t>
  </si>
  <si>
    <t>沟南队</t>
  </si>
  <si>
    <t>沟北队</t>
  </si>
  <si>
    <t>北坡上营</t>
  </si>
  <si>
    <t>下三队</t>
  </si>
  <si>
    <t>北新庄</t>
  </si>
  <si>
    <t>北坡下营</t>
  </si>
  <si>
    <t>上三队</t>
  </si>
  <si>
    <t>管营庄</t>
  </si>
  <si>
    <t>芹河村民委员会</t>
  </si>
  <si>
    <t>二社</t>
  </si>
  <si>
    <t>三社</t>
  </si>
  <si>
    <t>四社</t>
  </si>
  <si>
    <t>海家</t>
  </si>
  <si>
    <t>吴家庄</t>
  </si>
  <si>
    <t>六社</t>
  </si>
  <si>
    <t>北庄</t>
  </si>
  <si>
    <t>七坪村民委员会</t>
  </si>
  <si>
    <t>北山脚</t>
  </si>
  <si>
    <t>梁营</t>
  </si>
  <si>
    <t>西邑工业园区</t>
  </si>
  <si>
    <t>大营二社</t>
  </si>
  <si>
    <t>大营三社</t>
  </si>
  <si>
    <t>梁营五社</t>
  </si>
  <si>
    <t>梁营六社</t>
  </si>
  <si>
    <t>七社</t>
  </si>
  <si>
    <t>八社</t>
  </si>
  <si>
    <t>水井村民委员会</t>
  </si>
  <si>
    <t>炭窑</t>
  </si>
  <si>
    <t>中营</t>
  </si>
  <si>
    <t>羊石子</t>
  </si>
  <si>
    <t>麦田箐</t>
  </si>
  <si>
    <t>洪家窝</t>
  </si>
  <si>
    <t>姑娘龙</t>
  </si>
  <si>
    <t>奇峰村民委员会</t>
  </si>
  <si>
    <t>后中窝</t>
  </si>
  <si>
    <t>三股水</t>
  </si>
  <si>
    <t>琵琶山（上排）</t>
  </si>
  <si>
    <t>琵琶山（下排）</t>
  </si>
  <si>
    <t>接风水</t>
  </si>
  <si>
    <t>南边坡村</t>
  </si>
  <si>
    <t>长平子工业园区</t>
  </si>
  <si>
    <t>260</t>
  </si>
  <si>
    <t>1026</t>
  </si>
  <si>
    <t>西邑村民委员会</t>
  </si>
  <si>
    <t>北松坪</t>
  </si>
  <si>
    <t>松子园</t>
  </si>
  <si>
    <t>乔仁甸</t>
  </si>
  <si>
    <t>小炉坪</t>
  </si>
  <si>
    <t>张家登</t>
  </si>
  <si>
    <t>北登(大丽路沿线)</t>
  </si>
  <si>
    <t>西邑街</t>
  </si>
  <si>
    <t>西园村民委员会</t>
  </si>
  <si>
    <t>绞家院</t>
  </si>
  <si>
    <t>寸家院</t>
  </si>
  <si>
    <t>陈家院</t>
  </si>
  <si>
    <t>姚家院</t>
  </si>
  <si>
    <t>大沙地</t>
  </si>
  <si>
    <t>榨油登村</t>
  </si>
  <si>
    <t>响水河村民委员会</t>
  </si>
  <si>
    <t>积义</t>
  </si>
  <si>
    <t>和邑</t>
  </si>
  <si>
    <t>水村</t>
  </si>
  <si>
    <t>响水河</t>
  </si>
  <si>
    <t>高村</t>
  </si>
  <si>
    <t>干河</t>
  </si>
  <si>
    <t>北衙村民委员会</t>
  </si>
  <si>
    <t>1820</t>
  </si>
  <si>
    <t>北衙街</t>
  </si>
  <si>
    <t>已搬迁</t>
  </si>
  <si>
    <t>黄金公司</t>
  </si>
  <si>
    <t>1236</t>
  </si>
  <si>
    <t>3056</t>
  </si>
  <si>
    <t>15079</t>
  </si>
  <si>
    <t>全县总合计</t>
  </si>
</sst>
</file>

<file path=xl/styles.xml><?xml version="1.0" encoding="utf-8"?>
<styleSheet xmlns="http://schemas.openxmlformats.org/spreadsheetml/2006/main">
  <numFmts count="23">
    <numFmt numFmtId="176" formatCode="&quot;$&quot;#,##0_);[Red]\(&quot;$&quot;#,##0\)"/>
    <numFmt numFmtId="177" formatCode="&quot;$&quot;\ #,##0_-;[Red]&quot;$&quot;\ #,##0\-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8" formatCode="_-&quot;$&quot;\ * #,##0.00_-;_-&quot;$&quot;\ * #,##0.00\-;_-&quot;$&quot;\ * &quot;-&quot;??_-;_-@_-"/>
    <numFmt numFmtId="179" formatCode="\$#,##0.00;\(\$#,##0.00\)"/>
    <numFmt numFmtId="180" formatCode="_(&quot;$&quot;* #,##0_);_(&quot;$&quot;* \(#,##0\);_(&quot;$&quot;* &quot;-&quot;_);_(@_)"/>
    <numFmt numFmtId="181" formatCode="&quot;$&quot;\ #,##0.00_-;[Red]&quot;$&quot;\ #,##0.00\-"/>
    <numFmt numFmtId="182" formatCode="_(&quot;$&quot;* #,##0.00_);_(&quot;$&quot;* \(#,##0.00\);_(&quot;$&quot;* &quot;-&quot;??_);_(@_)"/>
    <numFmt numFmtId="183" formatCode="_-&quot;$&quot;\ * #,##0_-;_-&quot;$&quot;\ * #,##0\-;_-&quot;$&quot;\ * &quot;-&quot;_-;_-@_-"/>
    <numFmt numFmtId="184" formatCode="yy\.mm\.dd"/>
    <numFmt numFmtId="185" formatCode="#,##0.0_);\(#,##0.0\)"/>
    <numFmt numFmtId="186" formatCode="0_);[Red]\(0\)"/>
    <numFmt numFmtId="187" formatCode="#,##0;\(#,##0\)"/>
    <numFmt numFmtId="188" formatCode="#\ ??/??"/>
    <numFmt numFmtId="189" formatCode="0_ "/>
    <numFmt numFmtId="190" formatCode="\$#,##0;\(\$#,##0\)"/>
    <numFmt numFmtId="191" formatCode="_-* #,##0_-;\-* #,##0_-;_-* &quot;-&quot;_-;_-@_-"/>
    <numFmt numFmtId="192" formatCode="_-* #,##0.00_-;\-* #,##0.00_-;_-* &quot;-&quot;??_-;_-@_-"/>
    <numFmt numFmtId="193" formatCode="&quot;$&quot;#,##0.00_);[Red]\(&quot;$&quot;#,##0.00\)"/>
    <numFmt numFmtId="194" formatCode="0;[Red]0"/>
  </numFmts>
  <fonts count="100">
    <font>
      <sz val="11"/>
      <color theme="1"/>
      <name val="Tahoma"/>
      <charset val="134"/>
    </font>
    <font>
      <b/>
      <sz val="12"/>
      <color theme="1"/>
      <name val="Tahoma"/>
      <charset val="134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  <scheme val="minor"/>
    </font>
    <font>
      <sz val="10"/>
      <color theme="1"/>
      <name val="Tahoma"/>
      <charset val="134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1"/>
      <color theme="1"/>
      <name val="Times New Roman"/>
      <charset val="134"/>
    </font>
    <font>
      <sz val="9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indexed="8"/>
      <name val="Times New Roman"/>
      <charset val="134"/>
    </font>
    <font>
      <b/>
      <sz val="11"/>
      <color indexed="8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2"/>
      <name val="宋体"/>
      <charset val="134"/>
      <scheme val="major"/>
    </font>
    <font>
      <b/>
      <sz val="10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ajor"/>
    </font>
    <font>
      <sz val="12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2"/>
      <color theme="1"/>
      <name val="Tahoma"/>
      <charset val="134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b/>
      <sz val="12"/>
      <color theme="1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134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Geneva"/>
      <charset val="134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0"/>
      <color indexed="8"/>
      <name val="MS Sans Serif"/>
      <charset val="134"/>
    </font>
    <font>
      <sz val="10"/>
      <name val="MS Sans Serif"/>
      <charset val="134"/>
    </font>
    <font>
      <sz val="8"/>
      <name val="Arial"/>
      <charset val="134"/>
    </font>
    <font>
      <sz val="10"/>
      <name val="Geneva"/>
      <charset val="134"/>
    </font>
    <font>
      <sz val="11"/>
      <color theme="1"/>
      <name val="宋体"/>
      <charset val="134"/>
      <scheme val="minor"/>
    </font>
    <font>
      <sz val="10"/>
      <name val="楷体"/>
      <charset val="134"/>
    </font>
    <font>
      <sz val="10"/>
      <name val="MS Sans Serif"/>
      <charset val="134"/>
    </font>
    <font>
      <sz val="8"/>
      <name val="Times New Roman"/>
      <charset val="134"/>
    </font>
    <font>
      <sz val="10"/>
      <name val="Times New Roman"/>
      <charset val="134"/>
    </font>
    <font>
      <b/>
      <sz val="10"/>
      <name val="Tms Rmn"/>
      <charset val="134"/>
    </font>
    <font>
      <b/>
      <sz val="12"/>
      <name val="Arial"/>
      <charset val="134"/>
    </font>
    <font>
      <sz val="12"/>
      <color indexed="9"/>
      <name val="宋体"/>
      <charset val="134"/>
    </font>
    <font>
      <sz val="10"/>
      <name val="Arial"/>
      <charset val="134"/>
    </font>
    <font>
      <sz val="10"/>
      <name val="Helv"/>
      <charset val="134"/>
    </font>
    <font>
      <sz val="12"/>
      <color indexed="16"/>
      <name val="宋体"/>
      <charset val="134"/>
    </font>
    <font>
      <sz val="12"/>
      <color indexed="17"/>
      <name val="宋体"/>
      <charset val="134"/>
    </font>
    <font>
      <b/>
      <sz val="14"/>
      <name val="楷体"/>
      <charset val="134"/>
    </font>
    <font>
      <b/>
      <sz val="10"/>
      <name val="MS Sans Serif"/>
      <charset val="134"/>
    </font>
    <font>
      <sz val="12"/>
      <color indexed="9"/>
      <name val="Helv"/>
      <charset val="134"/>
    </font>
    <font>
      <b/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7"/>
      <name val="Small Fonts"/>
      <charset val="134"/>
    </font>
    <font>
      <sz val="12"/>
      <name val="Helv"/>
      <charset val="134"/>
    </font>
    <font>
      <b/>
      <sz val="9"/>
      <name val="Arial"/>
      <charset val="134"/>
    </font>
    <font>
      <b/>
      <sz val="18"/>
      <color indexed="62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42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gray0625"/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mediumGray">
        <f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6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90">
    <xf numFmtId="0" fontId="0" fillId="0" borderId="0"/>
    <xf numFmtId="42" fontId="54" fillId="0" borderId="0" applyFont="0" applyFill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66" fillId="23" borderId="28" applyNumberFormat="0" applyAlignment="0" applyProtection="0">
      <alignment vertical="center"/>
    </xf>
    <xf numFmtId="44" fontId="54" fillId="0" borderId="0" applyFont="0" applyFill="0" applyBorder="0" applyAlignment="0" applyProtection="0">
      <alignment vertical="center"/>
    </xf>
    <xf numFmtId="0" fontId="81" fillId="0" borderId="0">
      <alignment horizontal="center" wrapText="1"/>
      <protection locked="0"/>
    </xf>
    <xf numFmtId="0" fontId="24" fillId="40" borderId="0" applyNumberFormat="0" applyBorder="0" applyAlignment="0" applyProtection="0"/>
    <xf numFmtId="41" fontId="54" fillId="0" borderId="0" applyFont="0" applyFill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43" fontId="54" fillId="0" borderId="0" applyFont="0" applyFill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184" fontId="86" fillId="0" borderId="30" applyFill="0" applyProtection="0">
      <alignment horizontal="right"/>
    </xf>
    <xf numFmtId="0" fontId="85" fillId="46" borderId="0" applyNumberFormat="0" applyBorder="0" applyAlignment="0" applyProtection="0"/>
    <xf numFmtId="0" fontId="64" fillId="0" borderId="0" applyNumberFormat="0" applyFill="0" applyBorder="0" applyAlignment="0" applyProtection="0">
      <alignment vertical="center"/>
    </xf>
    <xf numFmtId="9" fontId="54" fillId="0" borderId="0" applyFont="0" applyFill="0" applyBorder="0" applyAlignment="0" applyProtection="0">
      <alignment vertical="center"/>
    </xf>
    <xf numFmtId="0" fontId="60" fillId="0" borderId="0"/>
    <xf numFmtId="0" fontId="57" fillId="0" borderId="0" applyNumberFormat="0" applyFill="0" applyBorder="0" applyAlignment="0" applyProtection="0">
      <alignment vertical="center"/>
    </xf>
    <xf numFmtId="0" fontId="78" fillId="0" borderId="0"/>
    <xf numFmtId="0" fontId="54" fillId="17" borderId="25" applyNumberFormat="0" applyFont="0" applyAlignment="0" applyProtection="0">
      <alignment vertical="center"/>
    </xf>
    <xf numFmtId="0" fontId="60" fillId="0" borderId="0"/>
    <xf numFmtId="0" fontId="60" fillId="0" borderId="0"/>
    <xf numFmtId="0" fontId="59" fillId="54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87" fillId="0" borderId="0"/>
    <xf numFmtId="0" fontId="63" fillId="0" borderId="0" applyNumberFormat="0" applyFill="0" applyBorder="0" applyAlignment="0" applyProtection="0">
      <alignment vertical="center"/>
    </xf>
    <xf numFmtId="0" fontId="70" fillId="0" borderId="0"/>
    <xf numFmtId="0" fontId="55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71" fillId="0" borderId="24" applyNumberFormat="0" applyFill="0" applyAlignment="0" applyProtection="0">
      <alignment vertical="center"/>
    </xf>
    <xf numFmtId="0" fontId="60" fillId="0" borderId="0"/>
    <xf numFmtId="0" fontId="60" fillId="0" borderId="0"/>
    <xf numFmtId="0" fontId="59" fillId="24" borderId="0" applyNumberFormat="0" applyBorder="0" applyAlignment="0" applyProtection="0">
      <alignment vertical="center"/>
    </xf>
    <xf numFmtId="0" fontId="56" fillId="0" borderId="27" applyNumberFormat="0" applyFill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8" fillId="12" borderId="23" applyNumberFormat="0" applyAlignment="0" applyProtection="0">
      <alignment vertical="center"/>
    </xf>
    <xf numFmtId="0" fontId="95" fillId="12" borderId="28" applyNumberFormat="0" applyAlignment="0" applyProtection="0">
      <alignment vertical="center"/>
    </xf>
    <xf numFmtId="0" fontId="69" fillId="29" borderId="29" applyNumberFormat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94" fillId="0" borderId="32" applyNumberFormat="0" applyFill="0" applyAlignment="0" applyProtection="0">
      <alignment vertical="center"/>
    </xf>
    <xf numFmtId="0" fontId="62" fillId="0" borderId="26" applyNumberFormat="0" applyFill="0" applyAlignment="0" applyProtection="0">
      <alignment vertical="center"/>
    </xf>
    <xf numFmtId="0" fontId="67" fillId="28" borderId="0" applyNumberFormat="0" applyBorder="0" applyAlignment="0" applyProtection="0">
      <alignment vertical="center"/>
    </xf>
    <xf numFmtId="0" fontId="65" fillId="22" borderId="0" applyNumberFormat="0" applyBorder="0" applyAlignment="0" applyProtection="0">
      <alignment vertical="center"/>
    </xf>
    <xf numFmtId="0" fontId="52" fillId="58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52" fillId="56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77" fillId="0" borderId="0"/>
    <xf numFmtId="0" fontId="75" fillId="0" borderId="0" applyNumberFormat="0" applyFont="0" applyFill="0" applyBorder="0" applyAlignment="0" applyProtection="0">
      <alignment horizontal="left"/>
    </xf>
    <xf numFmtId="0" fontId="59" fillId="16" borderId="0" applyNumberFormat="0" applyBorder="0" applyAlignment="0" applyProtection="0">
      <alignment vertical="center"/>
    </xf>
    <xf numFmtId="0" fontId="52" fillId="57" borderId="0" applyNumberFormat="0" applyBorder="0" applyAlignment="0" applyProtection="0">
      <alignment vertical="center"/>
    </xf>
    <xf numFmtId="0" fontId="52" fillId="3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77" fillId="0" borderId="0"/>
    <xf numFmtId="0" fontId="52" fillId="31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87" fillId="0" borderId="0"/>
    <xf numFmtId="185" fontId="97" fillId="60" borderId="0"/>
    <xf numFmtId="0" fontId="87" fillId="0" borderId="0"/>
    <xf numFmtId="0" fontId="59" fillId="20" borderId="0" applyNumberFormat="0" applyBorder="0" applyAlignment="0" applyProtection="0">
      <alignment vertical="center"/>
    </xf>
    <xf numFmtId="0" fontId="87" fillId="0" borderId="0"/>
    <xf numFmtId="0" fontId="77" fillId="0" borderId="0"/>
    <xf numFmtId="0" fontId="24" fillId="52" borderId="0" applyNumberFormat="0" applyBorder="0" applyAlignment="0" applyProtection="0"/>
    <xf numFmtId="49" fontId="86" fillId="0" borderId="0" applyFont="0" applyFill="0" applyBorder="0" applyAlignment="0" applyProtection="0"/>
    <xf numFmtId="0" fontId="70" fillId="0" borderId="0"/>
    <xf numFmtId="0" fontId="24" fillId="61" borderId="0" applyNumberFormat="0" applyBorder="0" applyAlignment="0" applyProtection="0"/>
    <xf numFmtId="0" fontId="70" fillId="0" borderId="0"/>
    <xf numFmtId="185" fontId="92" fillId="49" borderId="0"/>
    <xf numFmtId="0" fontId="87" fillId="0" borderId="0">
      <protection locked="0"/>
    </xf>
    <xf numFmtId="0" fontId="85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39" borderId="0" applyNumberFormat="0" applyBorder="0" applyAlignment="0" applyProtection="0"/>
    <xf numFmtId="0" fontId="85" fillId="48" borderId="0" applyNumberFormat="0" applyBorder="0" applyAlignment="0" applyProtection="0"/>
    <xf numFmtId="0" fontId="85" fillId="51" borderId="0" applyNumberFormat="0" applyBorder="0" applyAlignment="0" applyProtection="0"/>
    <xf numFmtId="0" fontId="85" fillId="46" borderId="0" applyNumberFormat="0" applyBorder="0" applyAlignment="0" applyProtection="0"/>
    <xf numFmtId="0" fontId="86" fillId="0" borderId="0" applyFont="0" applyFill="0" applyBorder="0" applyAlignment="0" applyProtection="0"/>
    <xf numFmtId="0" fontId="24" fillId="52" borderId="0" applyNumberFormat="0" applyBorder="0" applyAlignment="0" applyProtection="0"/>
    <xf numFmtId="181" fontId="86" fillId="0" borderId="0" applyFont="0" applyFill="0" applyBorder="0" applyAlignment="0" applyProtection="0"/>
    <xf numFmtId="0" fontId="24" fillId="38" borderId="0" applyNumberFormat="0" applyBorder="0" applyAlignment="0" applyProtection="0"/>
    <xf numFmtId="0" fontId="85" fillId="40" borderId="0" applyNumberFormat="0" applyBorder="0" applyAlignment="0" applyProtection="0"/>
    <xf numFmtId="0" fontId="85" fillId="42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182" fontId="86" fillId="0" borderId="0" applyFont="0" applyFill="0" applyBorder="0" applyAlignment="0" applyProtection="0"/>
    <xf numFmtId="0" fontId="85" fillId="40" borderId="0" applyNumberFormat="0" applyBorder="0" applyAlignment="0" applyProtection="0"/>
    <xf numFmtId="0" fontId="85" fillId="50" borderId="0" applyNumberFormat="0" applyBorder="0" applyAlignment="0" applyProtection="0"/>
    <xf numFmtId="0" fontId="24" fillId="39" borderId="0" applyNumberFormat="0" applyBorder="0" applyAlignment="0" applyProtection="0"/>
    <xf numFmtId="0" fontId="85" fillId="48" borderId="0" applyNumberFormat="0" applyBorder="0" applyAlignment="0" applyProtection="0"/>
    <xf numFmtId="0" fontId="85" fillId="45" borderId="0" applyNumberFormat="0" applyBorder="0" applyAlignment="0" applyProtection="0"/>
    <xf numFmtId="0" fontId="24" fillId="52" borderId="0" applyNumberFormat="0" applyBorder="0" applyAlignment="0" applyProtection="0"/>
    <xf numFmtId="0" fontId="24" fillId="37" borderId="0" applyNumberFormat="0" applyBorder="0" applyAlignment="0" applyProtection="0"/>
    <xf numFmtId="0" fontId="85" fillId="37" borderId="0" applyNumberFormat="0" applyBorder="0" applyAlignment="0" applyProtection="0"/>
    <xf numFmtId="191" fontId="86" fillId="0" borderId="0" applyFont="0" applyFill="0" applyBorder="0" applyAlignment="0" applyProtection="0"/>
    <xf numFmtId="187" fontId="82" fillId="0" borderId="0"/>
    <xf numFmtId="192" fontId="86" fillId="0" borderId="0" applyFont="0" applyFill="0" applyBorder="0" applyAlignment="0" applyProtection="0"/>
    <xf numFmtId="183" fontId="86" fillId="0" borderId="0" applyFont="0" applyFill="0" applyBorder="0" applyAlignment="0" applyProtection="0"/>
    <xf numFmtId="0" fontId="87" fillId="0" borderId="0"/>
    <xf numFmtId="0" fontId="98" fillId="0" borderId="0" applyNumberFormat="0" applyFill="0" applyBorder="0" applyAlignment="0" applyProtection="0"/>
    <xf numFmtId="178" fontId="86" fillId="0" borderId="0" applyFont="0" applyFill="0" applyBorder="0" applyAlignment="0" applyProtection="0"/>
    <xf numFmtId="179" fontId="82" fillId="0" borderId="0"/>
    <xf numFmtId="15" fontId="75" fillId="0" borderId="0"/>
    <xf numFmtId="15" fontId="80" fillId="0" borderId="0"/>
    <xf numFmtId="190" fontId="82" fillId="0" borderId="0"/>
    <xf numFmtId="38" fontId="76" fillId="36" borderId="0" applyNumberFormat="0" applyBorder="0" applyAlignment="0" applyProtection="0"/>
    <xf numFmtId="0" fontId="84" fillId="0" borderId="33" applyNumberFormat="0" applyAlignment="0" applyProtection="0">
      <alignment horizontal="left" vertical="center"/>
    </xf>
    <xf numFmtId="0" fontId="84" fillId="0" borderId="8">
      <alignment horizontal="left" vertical="center"/>
    </xf>
    <xf numFmtId="10" fontId="76" fillId="53" borderId="3" applyNumberFormat="0" applyBorder="0" applyAlignment="0" applyProtection="0"/>
    <xf numFmtId="185" fontId="97" fillId="60" borderId="0"/>
    <xf numFmtId="185" fontId="92" fillId="49" borderId="0"/>
    <xf numFmtId="38" fontId="75" fillId="0" borderId="0" applyFont="0" applyFill="0" applyBorder="0" applyAlignment="0" applyProtection="0"/>
    <xf numFmtId="40" fontId="75" fillId="0" borderId="0" applyFont="0" applyFill="0" applyBorder="0" applyAlignment="0" applyProtection="0"/>
    <xf numFmtId="183" fontId="86" fillId="0" borderId="0" applyFont="0" applyFill="0" applyBorder="0" applyAlignment="0" applyProtection="0"/>
    <xf numFmtId="176" fontId="75" fillId="0" borderId="0" applyFont="0" applyFill="0" applyBorder="0" applyAlignment="0" applyProtection="0"/>
    <xf numFmtId="193" fontId="75" fillId="0" borderId="0" applyFont="0" applyFill="0" applyBorder="0" applyAlignment="0" applyProtection="0"/>
    <xf numFmtId="0" fontId="3" fillId="0" borderId="0">
      <alignment vertical="center"/>
    </xf>
    <xf numFmtId="183" fontId="86" fillId="0" borderId="0" applyFont="0" applyFill="0" applyBorder="0" applyAlignment="0" applyProtection="0"/>
    <xf numFmtId="0" fontId="82" fillId="0" borderId="0"/>
    <xf numFmtId="37" fontId="96" fillId="0" borderId="0"/>
    <xf numFmtId="0" fontId="73" fillId="35" borderId="0" applyNumberFormat="0" applyBorder="0" applyAlignment="0" applyProtection="0">
      <alignment vertical="center"/>
    </xf>
    <xf numFmtId="177" fontId="86" fillId="0" borderId="0"/>
    <xf numFmtId="0" fontId="87" fillId="0" borderId="0"/>
    <xf numFmtId="3" fontId="75" fillId="0" borderId="0" applyFont="0" applyFill="0" applyBorder="0" applyAlignment="0" applyProtection="0"/>
    <xf numFmtId="14" fontId="81" fillId="0" borderId="0">
      <alignment horizontal="center" wrapText="1"/>
      <protection locked="0"/>
    </xf>
    <xf numFmtId="10" fontId="86" fillId="0" borderId="0" applyFont="0" applyFill="0" applyBorder="0" applyAlignment="0" applyProtection="0"/>
    <xf numFmtId="9" fontId="87" fillId="0" borderId="0" applyFont="0" applyFill="0" applyBorder="0" applyAlignment="0" applyProtection="0"/>
    <xf numFmtId="188" fontId="86" fillId="0" borderId="0" applyFont="0" applyFill="0" applyProtection="0"/>
    <xf numFmtId="0" fontId="80" fillId="0" borderId="0" applyNumberFormat="0" applyFont="0" applyFill="0" applyBorder="0" applyAlignment="0" applyProtection="0">
      <alignment horizontal="left"/>
    </xf>
    <xf numFmtId="15" fontId="75" fillId="0" borderId="0" applyFont="0" applyFill="0" applyBorder="0" applyAlignment="0" applyProtection="0"/>
    <xf numFmtId="15" fontId="80" fillId="0" borderId="0" applyFont="0" applyFill="0" applyBorder="0" applyAlignment="0" applyProtection="0"/>
    <xf numFmtId="4" fontId="75" fillId="0" borderId="0" applyFont="0" applyFill="0" applyBorder="0" applyAlignment="0" applyProtection="0"/>
    <xf numFmtId="4" fontId="80" fillId="0" borderId="0" applyFont="0" applyFill="0" applyBorder="0" applyAlignment="0" applyProtection="0"/>
    <xf numFmtId="0" fontId="91" fillId="0" borderId="31">
      <alignment horizontal="center"/>
    </xf>
    <xf numFmtId="3" fontId="80" fillId="0" borderId="0" applyFont="0" applyFill="0" applyBorder="0" applyAlignment="0" applyProtection="0"/>
    <xf numFmtId="0" fontId="75" fillId="44" borderId="0" applyNumberFormat="0" applyFont="0" applyBorder="0" applyAlignment="0" applyProtection="0"/>
    <xf numFmtId="0" fontId="80" fillId="44" borderId="0" applyNumberFormat="0" applyFont="0" applyBorder="0" applyAlignment="0" applyProtection="0"/>
    <xf numFmtId="0" fontId="83" fillId="41" borderId="5">
      <protection locked="0"/>
    </xf>
    <xf numFmtId="0" fontId="74" fillId="0" borderId="0"/>
    <xf numFmtId="0" fontId="83" fillId="41" borderId="5">
      <protection locked="0"/>
    </xf>
    <xf numFmtId="0" fontId="83" fillId="41" borderId="5">
      <protection locked="0"/>
    </xf>
    <xf numFmtId="180" fontId="86" fillId="0" borderId="0" applyFont="0" applyFill="0" applyBorder="0" applyAlignment="0" applyProtection="0"/>
    <xf numFmtId="0" fontId="86" fillId="0" borderId="4" applyNumberFormat="0" applyFill="0" applyProtection="0">
      <alignment horizontal="right"/>
    </xf>
    <xf numFmtId="0" fontId="90" fillId="0" borderId="4" applyNumberFormat="0" applyFill="0" applyProtection="0">
      <alignment horizontal="center"/>
    </xf>
    <xf numFmtId="0" fontId="99" fillId="0" borderId="0" applyNumberFormat="0" applyFill="0" applyBorder="0" applyAlignment="0" applyProtection="0"/>
    <xf numFmtId="0" fontId="27" fillId="63" borderId="0" applyNumberFormat="0" applyBorder="0" applyAlignment="0" applyProtection="0"/>
    <xf numFmtId="0" fontId="20" fillId="0" borderId="0">
      <alignment vertical="center"/>
    </xf>
    <xf numFmtId="0" fontId="79" fillId="0" borderId="30" applyNumberFormat="0" applyFill="0" applyProtection="0">
      <alignment horizontal="center"/>
    </xf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73" fillId="35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73" fillId="3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3" fontId="93" fillId="0" borderId="0" applyNumberFormat="0" applyFill="0" applyBorder="0" applyAlignment="0" applyProtection="0"/>
    <xf numFmtId="0" fontId="89" fillId="38" borderId="0" applyNumberFormat="0" applyBorder="0" applyAlignment="0" applyProtection="0"/>
    <xf numFmtId="0" fontId="89" fillId="38" borderId="0" applyNumberFormat="0" applyBorder="0" applyAlignment="0" applyProtection="0"/>
    <xf numFmtId="0" fontId="72" fillId="34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72" fillId="34" borderId="0" applyNumberFormat="0" applyBorder="0" applyAlignment="0" applyProtection="0">
      <alignment vertical="center"/>
    </xf>
    <xf numFmtId="0" fontId="79" fillId="0" borderId="30" applyNumberFormat="0" applyFill="0" applyProtection="0">
      <alignment horizontal="left"/>
    </xf>
    <xf numFmtId="0" fontId="20" fillId="0" borderId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7" fillId="0" borderId="0" applyFont="0" applyFill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86" fillId="0" borderId="4" applyNumberFormat="0" applyFill="0" applyProtection="0">
      <alignment horizontal="left"/>
    </xf>
    <xf numFmtId="1" fontId="86" fillId="0" borderId="30" applyFill="0" applyProtection="0">
      <alignment horizontal="center"/>
    </xf>
    <xf numFmtId="0" fontId="75" fillId="0" borderId="0"/>
    <xf numFmtId="43" fontId="86" fillId="0" borderId="0" applyFont="0" applyFill="0" applyBorder="0" applyAlignment="0" applyProtection="0"/>
    <xf numFmtId="41" fontId="86" fillId="0" borderId="0" applyFont="0" applyFill="0" applyBorder="0" applyAlignment="0" applyProtection="0"/>
  </cellStyleXfs>
  <cellXfs count="392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wrapText="1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 vertical="center"/>
    </xf>
    <xf numFmtId="186" fontId="5" fillId="0" borderId="0" xfId="18" applyNumberFormat="1" applyFont="1" applyAlignment="1">
      <alignment horizontal="center" vertical="center" wrapText="1"/>
    </xf>
    <xf numFmtId="49" fontId="6" fillId="0" borderId="1" xfId="163" applyNumberFormat="1" applyFont="1" applyFill="1" applyBorder="1" applyAlignment="1">
      <alignment horizontal="left" wrapText="1"/>
    </xf>
    <xf numFmtId="49" fontId="7" fillId="0" borderId="0" xfId="163" applyNumberFormat="1" applyFont="1" applyFill="1" applyAlignment="1">
      <alignment horizontal="left" vertical="center" wrapText="1"/>
    </xf>
    <xf numFmtId="49" fontId="7" fillId="2" borderId="0" xfId="163" applyNumberFormat="1" applyFont="1" applyFill="1" applyAlignment="1">
      <alignment horizontal="center" vertical="center" wrapText="1"/>
    </xf>
    <xf numFmtId="49" fontId="6" fillId="0" borderId="2" xfId="163" applyNumberFormat="1" applyFont="1" applyFill="1" applyBorder="1" applyAlignment="1">
      <alignment horizontal="center" vertical="center" wrapText="1"/>
    </xf>
    <xf numFmtId="49" fontId="8" fillId="0" borderId="2" xfId="163" applyNumberFormat="1" applyFont="1" applyFill="1" applyBorder="1" applyAlignment="1">
      <alignment horizontal="center" vertical="center" wrapText="1"/>
    </xf>
    <xf numFmtId="49" fontId="9" fillId="0" borderId="2" xfId="163" applyNumberFormat="1" applyFont="1" applyFill="1" applyBorder="1" applyAlignment="1">
      <alignment horizontal="center" vertical="center" wrapText="1"/>
    </xf>
    <xf numFmtId="0" fontId="6" fillId="0" borderId="2" xfId="163" applyNumberFormat="1" applyFont="1" applyFill="1" applyBorder="1" applyAlignment="1">
      <alignment horizontal="center" vertical="center" wrapText="1"/>
    </xf>
    <xf numFmtId="189" fontId="6" fillId="2" borderId="2" xfId="163" applyNumberFormat="1" applyFont="1" applyFill="1" applyBorder="1" applyAlignment="1">
      <alignment horizontal="center" vertical="center" wrapText="1"/>
    </xf>
    <xf numFmtId="49" fontId="6" fillId="0" borderId="3" xfId="163" applyNumberFormat="1" applyFont="1" applyFill="1" applyBorder="1" applyAlignment="1">
      <alignment horizontal="center" vertical="center" wrapText="1"/>
    </xf>
    <xf numFmtId="49" fontId="6" fillId="2" borderId="3" xfId="163" applyNumberFormat="1" applyFont="1" applyFill="1" applyBorder="1" applyAlignment="1">
      <alignment horizontal="center" vertical="center" wrapText="1"/>
    </xf>
    <xf numFmtId="49" fontId="6" fillId="0" borderId="4" xfId="163" applyNumberFormat="1" applyFont="1" applyFill="1" applyBorder="1" applyAlignment="1">
      <alignment horizontal="center" vertical="center" wrapText="1"/>
    </xf>
    <xf numFmtId="49" fontId="8" fillId="0" borderId="4" xfId="163" applyNumberFormat="1" applyFont="1" applyFill="1" applyBorder="1" applyAlignment="1">
      <alignment horizontal="center" vertical="center" wrapText="1"/>
    </xf>
    <xf numFmtId="49" fontId="9" fillId="0" borderId="4" xfId="163" applyNumberFormat="1" applyFont="1" applyFill="1" applyBorder="1" applyAlignment="1">
      <alignment horizontal="center" vertical="center" wrapText="1"/>
    </xf>
    <xf numFmtId="0" fontId="6" fillId="0" borderId="4" xfId="163" applyNumberFormat="1" applyFont="1" applyFill="1" applyBorder="1" applyAlignment="1">
      <alignment horizontal="center" vertical="center" wrapText="1"/>
    </xf>
    <xf numFmtId="189" fontId="6" fillId="2" borderId="4" xfId="163" applyNumberFormat="1" applyFont="1" applyFill="1" applyBorder="1" applyAlignment="1">
      <alignment horizontal="center" vertical="center" wrapText="1"/>
    </xf>
    <xf numFmtId="0" fontId="2" fillId="0" borderId="2" xfId="163" applyFont="1" applyFill="1" applyBorder="1" applyAlignment="1">
      <alignment horizontal="center" vertical="center" wrapText="1"/>
    </xf>
    <xf numFmtId="0" fontId="10" fillId="2" borderId="3" xfId="166" applyFont="1" applyFill="1" applyBorder="1" applyAlignment="1">
      <alignment horizontal="center" vertical="center" wrapText="1"/>
    </xf>
    <xf numFmtId="0" fontId="3" fillId="2" borderId="3" xfId="163" applyNumberFormat="1" applyFont="1" applyFill="1" applyBorder="1" applyAlignment="1">
      <alignment horizontal="center" vertical="center" wrapText="1"/>
    </xf>
    <xf numFmtId="189" fontId="3" fillId="2" borderId="3" xfId="163" applyNumberFormat="1" applyFont="1" applyFill="1" applyBorder="1" applyAlignment="1">
      <alignment horizontal="center" vertical="center" wrapText="1"/>
    </xf>
    <xf numFmtId="0" fontId="2" fillId="0" borderId="5" xfId="163" applyFont="1" applyFill="1" applyBorder="1" applyAlignment="1">
      <alignment horizontal="center" vertical="center" wrapText="1"/>
    </xf>
    <xf numFmtId="0" fontId="10" fillId="0" borderId="3" xfId="166" applyFont="1" applyFill="1" applyBorder="1" applyAlignment="1">
      <alignment horizontal="center" vertical="center" wrapText="1"/>
    </xf>
    <xf numFmtId="0" fontId="3" fillId="0" borderId="3" xfId="163" applyNumberFormat="1" applyFont="1" applyFill="1" applyBorder="1" applyAlignment="1">
      <alignment horizontal="center" vertical="center" wrapText="1"/>
    </xf>
    <xf numFmtId="189" fontId="3" fillId="0" borderId="3" xfId="163" applyNumberFormat="1" applyFont="1" applyFill="1" applyBorder="1" applyAlignment="1">
      <alignment horizontal="center" vertical="center" wrapText="1"/>
    </xf>
    <xf numFmtId="0" fontId="3" fillId="0" borderId="2" xfId="163" applyNumberFormat="1" applyFont="1" applyFill="1" applyBorder="1" applyAlignment="1">
      <alignment horizontal="center" vertical="center" wrapText="1"/>
    </xf>
    <xf numFmtId="0" fontId="3" fillId="0" borderId="5" xfId="163" applyNumberFormat="1" applyFont="1" applyFill="1" applyBorder="1" applyAlignment="1">
      <alignment horizontal="center" vertical="center" wrapText="1"/>
    </xf>
    <xf numFmtId="0" fontId="3" fillId="0" borderId="4" xfId="163" applyNumberFormat="1" applyFont="1" applyFill="1" applyBorder="1" applyAlignment="1">
      <alignment horizontal="center" vertical="center" wrapText="1"/>
    </xf>
    <xf numFmtId="0" fontId="2" fillId="0" borderId="4" xfId="163" applyFont="1" applyFill="1" applyBorder="1" applyAlignment="1">
      <alignment horizontal="center" vertical="center" wrapText="1"/>
    </xf>
    <xf numFmtId="0" fontId="10" fillId="2" borderId="3" xfId="163" applyFont="1" applyFill="1" applyBorder="1" applyAlignment="1">
      <alignment horizontal="center" vertical="center" wrapText="1"/>
    </xf>
    <xf numFmtId="0" fontId="10" fillId="0" borderId="3" xfId="163" applyFont="1" applyFill="1" applyBorder="1" applyAlignment="1">
      <alignment horizontal="center" vertical="center" wrapText="1"/>
    </xf>
    <xf numFmtId="0" fontId="11" fillId="3" borderId="3" xfId="166" applyFont="1" applyFill="1" applyBorder="1" applyAlignment="1">
      <alignment horizontal="center" vertical="center" wrapText="1"/>
    </xf>
    <xf numFmtId="0" fontId="7" fillId="3" borderId="3" xfId="163" applyNumberFormat="1" applyFont="1" applyFill="1" applyBorder="1" applyAlignment="1">
      <alignment horizontal="center" vertical="center" wrapText="1"/>
    </xf>
    <xf numFmtId="0" fontId="7" fillId="4" borderId="3" xfId="163" applyNumberFormat="1" applyFont="1" applyFill="1" applyBorder="1" applyAlignment="1">
      <alignment horizontal="center" vertical="center" wrapText="1"/>
    </xf>
    <xf numFmtId="0" fontId="7" fillId="2" borderId="3" xfId="163" applyNumberFormat="1" applyFont="1" applyFill="1" applyBorder="1" applyAlignment="1">
      <alignment horizontal="center" vertical="center" wrapText="1"/>
    </xf>
    <xf numFmtId="186" fontId="5" fillId="0" borderId="0" xfId="18" applyNumberFormat="1" applyFont="1" applyAlignment="1">
      <alignment vertical="center" wrapText="1"/>
    </xf>
    <xf numFmtId="0" fontId="12" fillId="2" borderId="0" xfId="163" applyFont="1" applyFill="1" applyAlignment="1">
      <alignment horizontal="center" vertical="center"/>
    </xf>
    <xf numFmtId="49" fontId="7" fillId="2" borderId="2" xfId="163" applyNumberFormat="1" applyFont="1" applyFill="1" applyBorder="1" applyAlignment="1">
      <alignment horizontal="center" vertical="center" wrapText="1"/>
    </xf>
    <xf numFmtId="49" fontId="7" fillId="2" borderId="4" xfId="163" applyNumberFormat="1" applyFont="1" applyFill="1" applyBorder="1" applyAlignment="1">
      <alignment horizontal="center" vertical="center" wrapText="1"/>
    </xf>
    <xf numFmtId="0" fontId="13" fillId="2" borderId="3" xfId="163" applyFont="1" applyFill="1" applyBorder="1" applyAlignment="1">
      <alignment horizontal="center" vertical="center" wrapText="1"/>
    </xf>
    <xf numFmtId="0" fontId="13" fillId="0" borderId="3" xfId="163" applyFont="1" applyFill="1" applyBorder="1" applyAlignment="1">
      <alignment horizontal="center" vertical="center" wrapText="1"/>
    </xf>
    <xf numFmtId="0" fontId="14" fillId="2" borderId="3" xfId="163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5" fillId="2" borderId="3" xfId="163" applyFont="1" applyFill="1" applyBorder="1" applyAlignment="1">
      <alignment horizontal="center" vertical="center" wrapText="1"/>
    </xf>
    <xf numFmtId="49" fontId="7" fillId="0" borderId="2" xfId="163" applyNumberFormat="1" applyFont="1" applyFill="1" applyBorder="1" applyAlignment="1">
      <alignment horizontal="center" vertical="center" wrapText="1"/>
    </xf>
    <xf numFmtId="0" fontId="2" fillId="0" borderId="3" xfId="163" applyFont="1" applyFill="1" applyBorder="1" applyAlignment="1">
      <alignment horizontal="center" vertical="center" wrapText="1"/>
    </xf>
    <xf numFmtId="49" fontId="7" fillId="0" borderId="5" xfId="163" applyNumberFormat="1" applyFont="1" applyFill="1" applyBorder="1" applyAlignment="1">
      <alignment horizontal="center" vertical="center" wrapText="1"/>
    </xf>
    <xf numFmtId="189" fontId="3" fillId="2" borderId="2" xfId="163" applyNumberFormat="1" applyFont="1" applyFill="1" applyBorder="1" applyAlignment="1">
      <alignment horizontal="center" vertical="center" wrapText="1"/>
    </xf>
    <xf numFmtId="189" fontId="3" fillId="0" borderId="2" xfId="163" applyNumberFormat="1" applyFont="1" applyFill="1" applyBorder="1" applyAlignment="1">
      <alignment horizontal="center" vertical="center" wrapText="1"/>
    </xf>
    <xf numFmtId="189" fontId="3" fillId="2" borderId="5" xfId="163" applyNumberFormat="1" applyFont="1" applyFill="1" applyBorder="1" applyAlignment="1">
      <alignment horizontal="center" vertical="center" wrapText="1"/>
    </xf>
    <xf numFmtId="189" fontId="3" fillId="0" borderId="5" xfId="163" applyNumberFormat="1" applyFont="1" applyFill="1" applyBorder="1" applyAlignment="1">
      <alignment horizontal="center" vertical="center" wrapText="1"/>
    </xf>
    <xf numFmtId="189" fontId="3" fillId="2" borderId="4" xfId="163" applyNumberFormat="1" applyFont="1" applyFill="1" applyBorder="1" applyAlignment="1">
      <alignment horizontal="center" vertical="center" wrapText="1"/>
    </xf>
    <xf numFmtId="189" fontId="3" fillId="0" borderId="4" xfId="163" applyNumberFormat="1" applyFont="1" applyFill="1" applyBorder="1" applyAlignment="1">
      <alignment horizontal="center" vertical="center" wrapText="1"/>
    </xf>
    <xf numFmtId="0" fontId="16" fillId="0" borderId="3" xfId="166" applyFont="1" applyFill="1" applyBorder="1" applyAlignment="1">
      <alignment horizontal="center" vertical="center" wrapText="1"/>
    </xf>
    <xf numFmtId="0" fontId="17" fillId="3" borderId="3" xfId="163" applyFont="1" applyFill="1" applyBorder="1" applyAlignment="1">
      <alignment horizontal="center" vertical="center"/>
    </xf>
    <xf numFmtId="0" fontId="17" fillId="4" borderId="3" xfId="163" applyFont="1" applyFill="1" applyBorder="1" applyAlignment="1">
      <alignment horizontal="center" vertical="center"/>
    </xf>
    <xf numFmtId="0" fontId="17" fillId="2" borderId="3" xfId="163" applyFont="1" applyFill="1" applyBorder="1" applyAlignment="1">
      <alignment horizontal="center" vertical="center"/>
    </xf>
    <xf numFmtId="49" fontId="7" fillId="0" borderId="4" xfId="163" applyNumberFormat="1" applyFont="1" applyFill="1" applyBorder="1" applyAlignment="1">
      <alignment horizontal="center" vertical="center" wrapText="1"/>
    </xf>
    <xf numFmtId="49" fontId="7" fillId="5" borderId="6" xfId="163" applyNumberFormat="1" applyFont="1" applyFill="1" applyBorder="1" applyAlignment="1">
      <alignment horizontal="center" vertical="center" wrapText="1"/>
    </xf>
    <xf numFmtId="49" fontId="7" fillId="5" borderId="7" xfId="163" applyNumberFormat="1" applyFont="1" applyFill="1" applyBorder="1" applyAlignment="1">
      <alignment horizontal="center" vertical="center" wrapText="1"/>
    </xf>
    <xf numFmtId="189" fontId="7" fillId="5" borderId="3" xfId="163" applyNumberFormat="1" applyFont="1" applyFill="1" applyBorder="1" applyAlignment="1">
      <alignment horizontal="center" vertical="center" wrapText="1"/>
    </xf>
    <xf numFmtId="49" fontId="7" fillId="2" borderId="0" xfId="163" applyNumberFormat="1" applyFont="1" applyFill="1" applyBorder="1" applyAlignment="1">
      <alignment horizontal="center" vertical="center" wrapText="1"/>
    </xf>
    <xf numFmtId="189" fontId="7" fillId="2" borderId="0" xfId="163" applyNumberFormat="1" applyFont="1" applyFill="1" applyBorder="1" applyAlignment="1">
      <alignment horizontal="center" vertical="center" wrapText="1"/>
    </xf>
    <xf numFmtId="0" fontId="3" fillId="0" borderId="4" xfId="163" applyFont="1" applyFill="1" applyBorder="1" applyAlignment="1">
      <alignment horizontal="center" vertical="center" wrapText="1"/>
    </xf>
    <xf numFmtId="0" fontId="14" fillId="2" borderId="3" xfId="163" applyNumberFormat="1" applyFont="1" applyFill="1" applyBorder="1" applyAlignment="1">
      <alignment horizontal="center" vertical="center" wrapText="1"/>
    </xf>
    <xf numFmtId="0" fontId="3" fillId="0" borderId="3" xfId="163" applyFont="1" applyFill="1" applyBorder="1" applyAlignment="1">
      <alignment horizontal="center" vertical="center" wrapText="1"/>
    </xf>
    <xf numFmtId="0" fontId="7" fillId="3" borderId="3" xfId="163" applyFont="1" applyFill="1" applyBorder="1" applyAlignment="1">
      <alignment horizontal="center" vertical="center" wrapText="1"/>
    </xf>
    <xf numFmtId="0" fontId="15" fillId="3" borderId="3" xfId="163" applyNumberFormat="1" applyFont="1" applyFill="1" applyBorder="1" applyAlignment="1">
      <alignment horizontal="center" vertical="center"/>
    </xf>
    <xf numFmtId="0" fontId="15" fillId="2" borderId="3" xfId="163" applyNumberFormat="1" applyFont="1" applyFill="1" applyBorder="1" applyAlignment="1">
      <alignment horizontal="center" vertical="center"/>
    </xf>
    <xf numFmtId="0" fontId="18" fillId="2" borderId="3" xfId="163" applyNumberFormat="1" applyFont="1" applyFill="1" applyBorder="1" applyAlignment="1">
      <alignment horizontal="center" vertical="center" wrapText="1"/>
    </xf>
    <xf numFmtId="189" fontId="19" fillId="2" borderId="3" xfId="163" applyNumberFormat="1" applyFont="1" applyFill="1" applyBorder="1" applyAlignment="1">
      <alignment horizontal="center" vertical="center" wrapText="1"/>
    </xf>
    <xf numFmtId="0" fontId="3" fillId="2" borderId="3" xfId="163" applyFont="1" applyFill="1" applyBorder="1" applyAlignment="1">
      <alignment horizontal="center" vertical="center" wrapText="1"/>
    </xf>
    <xf numFmtId="0" fontId="15" fillId="3" borderId="3" xfId="163" applyFont="1" applyFill="1" applyBorder="1" applyAlignment="1">
      <alignment horizontal="center" vertical="center" wrapText="1"/>
    </xf>
    <xf numFmtId="0" fontId="15" fillId="5" borderId="6" xfId="163" applyFont="1" applyFill="1" applyBorder="1" applyAlignment="1">
      <alignment horizontal="center" vertical="center" wrapText="1"/>
    </xf>
    <xf numFmtId="0" fontId="15" fillId="5" borderId="7" xfId="163" applyFont="1" applyFill="1" applyBorder="1" applyAlignment="1">
      <alignment horizontal="center" vertical="center" wrapText="1"/>
    </xf>
    <xf numFmtId="0" fontId="7" fillId="5" borderId="3" xfId="163" applyNumberFormat="1" applyFont="1" applyFill="1" applyBorder="1" applyAlignment="1">
      <alignment horizontal="center" vertical="center" wrapText="1"/>
    </xf>
    <xf numFmtId="0" fontId="15" fillId="2" borderId="0" xfId="163" applyFont="1" applyFill="1" applyBorder="1" applyAlignment="1">
      <alignment horizontal="center" vertical="center" wrapText="1"/>
    </xf>
    <xf numFmtId="0" fontId="7" fillId="2" borderId="0" xfId="163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1" fillId="0" borderId="3" xfId="0" applyNumberFormat="1" applyFont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1" fillId="2" borderId="3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21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5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2" borderId="4" xfId="0" applyNumberFormat="1" applyFont="1" applyFill="1" applyBorder="1" applyAlignment="1">
      <alignment horizontal="center" vertical="center" wrapText="1"/>
    </xf>
    <xf numFmtId="49" fontId="21" fillId="2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49" fontId="21" fillId="4" borderId="3" xfId="0" applyNumberFormat="1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1" fillId="2" borderId="3" xfId="0" applyNumberFormat="1" applyFont="1" applyFill="1" applyBorder="1" applyAlignment="1">
      <alignment horizontal="center" vertical="center" wrapText="1"/>
    </xf>
    <xf numFmtId="0" fontId="21" fillId="4" borderId="3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vertical="center" wrapText="1"/>
    </xf>
    <xf numFmtId="49" fontId="6" fillId="5" borderId="3" xfId="0" applyNumberFormat="1" applyFont="1" applyFill="1" applyBorder="1" applyAlignment="1">
      <alignment horizontal="center" vertical="center" wrapText="1"/>
    </xf>
    <xf numFmtId="0" fontId="6" fillId="5" borderId="3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/>
    </xf>
    <xf numFmtId="0" fontId="26" fillId="4" borderId="3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86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49" fontId="6" fillId="0" borderId="5" xfId="163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186" fontId="29" fillId="3" borderId="3" xfId="0" applyNumberFormat="1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vertical="center" wrapText="1"/>
    </xf>
    <xf numFmtId="49" fontId="21" fillId="2" borderId="5" xfId="0" applyNumberFormat="1" applyFont="1" applyFill="1" applyBorder="1" applyAlignment="1">
      <alignment vertical="center" wrapText="1"/>
    </xf>
    <xf numFmtId="49" fontId="3" fillId="0" borderId="3" xfId="0" applyNumberFormat="1" applyFont="1" applyBorder="1" applyAlignment="1">
      <alignment horizontal="center" wrapText="1"/>
    </xf>
    <xf numFmtId="49" fontId="0" fillId="2" borderId="3" xfId="0" applyNumberForma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186" fontId="31" fillId="0" borderId="3" xfId="0" applyNumberFormat="1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 wrapText="1"/>
    </xf>
    <xf numFmtId="0" fontId="31" fillId="2" borderId="2" xfId="0" applyNumberFormat="1" applyFont="1" applyFill="1" applyBorder="1" applyAlignment="1">
      <alignment horizontal="center" vertical="center" wrapText="1"/>
    </xf>
    <xf numFmtId="0" fontId="31" fillId="2" borderId="3" xfId="0" applyNumberFormat="1" applyFont="1" applyFill="1" applyBorder="1" applyAlignment="1">
      <alignment horizontal="center" vertical="center" wrapText="1"/>
    </xf>
    <xf numFmtId="0" fontId="31" fillId="2" borderId="5" xfId="0" applyNumberFormat="1" applyFont="1" applyFill="1" applyBorder="1" applyAlignment="1">
      <alignment horizontal="center" vertical="center" wrapText="1"/>
    </xf>
    <xf numFmtId="49" fontId="31" fillId="2" borderId="3" xfId="0" applyNumberFormat="1" applyFont="1" applyFill="1" applyBorder="1" applyAlignment="1">
      <alignment horizontal="center" vertical="center" wrapText="1"/>
    </xf>
    <xf numFmtId="0" fontId="31" fillId="2" borderId="4" xfId="0" applyNumberFormat="1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vertical="center"/>
    </xf>
    <xf numFmtId="0" fontId="31" fillId="2" borderId="2" xfId="0" applyFont="1" applyFill="1" applyBorder="1" applyAlignment="1">
      <alignment vertical="center"/>
    </xf>
    <xf numFmtId="0" fontId="31" fillId="2" borderId="5" xfId="0" applyFont="1" applyFill="1" applyBorder="1" applyAlignment="1">
      <alignment vertical="center"/>
    </xf>
    <xf numFmtId="0" fontId="29" fillId="5" borderId="6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186" fontId="29" fillId="5" borderId="3" xfId="0" applyNumberFormat="1" applyFont="1" applyFill="1" applyBorder="1" applyAlignment="1">
      <alignment horizontal="center" vertical="center"/>
    </xf>
    <xf numFmtId="0" fontId="29" fillId="5" borderId="3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186" fontId="29" fillId="2" borderId="0" xfId="0" applyNumberFormat="1" applyFont="1" applyFill="1" applyBorder="1" applyAlignment="1">
      <alignment horizontal="center" vertical="center"/>
    </xf>
    <xf numFmtId="49" fontId="31" fillId="2" borderId="2" xfId="0" applyNumberFormat="1" applyFont="1" applyFill="1" applyBorder="1" applyAlignment="1">
      <alignment horizontal="center" vertical="center" wrapText="1"/>
    </xf>
    <xf numFmtId="49" fontId="31" fillId="2" borderId="4" xfId="0" applyNumberFormat="1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186" fontId="29" fillId="3" borderId="3" xfId="0" applyNumberFormat="1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186" fontId="29" fillId="5" borderId="3" xfId="0" applyNumberFormat="1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186" fontId="29" fillId="2" borderId="0" xfId="0" applyNumberFormat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49" fontId="32" fillId="2" borderId="3" xfId="0" applyNumberFormat="1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2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186" fontId="29" fillId="0" borderId="0" xfId="0" applyNumberFormat="1" applyFont="1" applyFill="1" applyBorder="1" applyAlignment="1">
      <alignment horizontal="center" vertical="center"/>
    </xf>
    <xf numFmtId="186" fontId="6" fillId="0" borderId="2" xfId="18" applyNumberFormat="1" applyFont="1" applyBorder="1" applyAlignment="1">
      <alignment horizontal="center" vertical="center" wrapText="1"/>
    </xf>
    <xf numFmtId="186" fontId="9" fillId="0" borderId="3" xfId="18" applyNumberFormat="1" applyFont="1" applyBorder="1" applyAlignment="1">
      <alignment horizontal="center" vertical="center" wrapText="1"/>
    </xf>
    <xf numFmtId="186" fontId="10" fillId="0" borderId="3" xfId="166" applyNumberFormat="1" applyFont="1" applyBorder="1" applyAlignment="1">
      <alignment horizontal="center" vertical="center" wrapText="1"/>
    </xf>
    <xf numFmtId="186" fontId="33" fillId="0" borderId="3" xfId="166" applyNumberFormat="1" applyFont="1" applyBorder="1" applyAlignment="1">
      <alignment horizontal="center" vertical="center"/>
    </xf>
    <xf numFmtId="186" fontId="34" fillId="0" borderId="3" xfId="18" applyNumberFormat="1" applyFont="1" applyBorder="1" applyAlignment="1">
      <alignment horizontal="center" vertical="center" wrapText="1"/>
    </xf>
    <xf numFmtId="186" fontId="35" fillId="0" borderId="3" xfId="152" applyNumberFormat="1" applyFont="1" applyBorder="1" applyAlignment="1">
      <alignment horizontal="center" vertical="center"/>
    </xf>
    <xf numFmtId="186" fontId="6" fillId="0" borderId="5" xfId="18" applyNumberFormat="1" applyFont="1" applyBorder="1" applyAlignment="1">
      <alignment horizontal="center" vertical="center" wrapText="1"/>
    </xf>
    <xf numFmtId="186" fontId="36" fillId="0" borderId="3" xfId="152" applyNumberFormat="1" applyFont="1" applyFill="1" applyBorder="1" applyAlignment="1">
      <alignment horizontal="center" vertical="center" wrapText="1"/>
    </xf>
    <xf numFmtId="0" fontId="34" fillId="0" borderId="3" xfId="18" applyNumberFormat="1" applyFont="1" applyBorder="1" applyAlignment="1">
      <alignment horizontal="center" vertical="center" wrapText="1"/>
    </xf>
    <xf numFmtId="186" fontId="7" fillId="0" borderId="3" xfId="18" applyNumberFormat="1" applyFont="1" applyBorder="1" applyAlignment="1">
      <alignment horizontal="center" wrapText="1"/>
    </xf>
    <xf numFmtId="186" fontId="6" fillId="3" borderId="3" xfId="18" applyNumberFormat="1" applyFont="1" applyFill="1" applyBorder="1" applyAlignment="1">
      <alignment horizontal="center" wrapText="1"/>
    </xf>
    <xf numFmtId="186" fontId="37" fillId="3" borderId="3" xfId="18" applyNumberFormat="1" applyFont="1" applyFill="1" applyBorder="1" applyAlignment="1">
      <alignment horizontal="center" wrapText="1"/>
    </xf>
    <xf numFmtId="186" fontId="10" fillId="0" borderId="6" xfId="166" applyNumberFormat="1" applyFont="1" applyBorder="1" applyAlignment="1">
      <alignment horizontal="center" vertical="center" wrapText="1"/>
    </xf>
    <xf numFmtId="186" fontId="35" fillId="0" borderId="3" xfId="18" applyNumberFormat="1" applyFont="1" applyBorder="1" applyAlignment="1">
      <alignment horizontal="center" vertical="center" wrapText="1"/>
    </xf>
    <xf numFmtId="0" fontId="35" fillId="0" borderId="3" xfId="18" applyNumberFormat="1" applyFont="1" applyBorder="1" applyAlignment="1">
      <alignment horizontal="center" vertical="center" wrapText="1"/>
    </xf>
    <xf numFmtId="186" fontId="35" fillId="0" borderId="3" xfId="18" applyNumberFormat="1" applyFont="1" applyBorder="1" applyAlignment="1">
      <alignment horizontal="center" wrapText="1"/>
    </xf>
    <xf numFmtId="0" fontId="35" fillId="0" borderId="3" xfId="18" applyNumberFormat="1" applyFont="1" applyBorder="1" applyAlignment="1">
      <alignment horizontal="center" wrapText="1"/>
    </xf>
    <xf numFmtId="186" fontId="35" fillId="0" borderId="2" xfId="18" applyNumberFormat="1" applyFont="1" applyBorder="1" applyAlignment="1">
      <alignment horizontal="center" vertical="center" wrapText="1"/>
    </xf>
    <xf numFmtId="186" fontId="35" fillId="0" borderId="5" xfId="18" applyNumberFormat="1" applyFont="1" applyBorder="1" applyAlignment="1">
      <alignment horizontal="center" vertical="center" wrapText="1"/>
    </xf>
    <xf numFmtId="186" fontId="35" fillId="0" borderId="4" xfId="18" applyNumberFormat="1" applyFont="1" applyBorder="1" applyAlignment="1">
      <alignment horizontal="center" vertical="center" wrapText="1"/>
    </xf>
    <xf numFmtId="186" fontId="10" fillId="0" borderId="3" xfId="18" applyNumberFormat="1" applyFont="1" applyBorder="1" applyAlignment="1">
      <alignment horizontal="center" wrapText="1"/>
    </xf>
    <xf numFmtId="186" fontId="33" fillId="0" borderId="3" xfId="18" applyNumberFormat="1" applyFont="1" applyBorder="1" applyAlignment="1">
      <alignment horizontal="center" wrapText="1"/>
    </xf>
    <xf numFmtId="186" fontId="11" fillId="3" borderId="3" xfId="18" applyNumberFormat="1" applyFont="1" applyFill="1" applyBorder="1" applyAlignment="1">
      <alignment horizontal="center" wrapText="1"/>
    </xf>
    <xf numFmtId="186" fontId="38" fillId="3" borderId="3" xfId="18" applyNumberFormat="1" applyFont="1" applyFill="1" applyBorder="1" applyAlignment="1">
      <alignment horizontal="center" wrapText="1"/>
    </xf>
    <xf numFmtId="186" fontId="39" fillId="3" borderId="3" xfId="18" applyNumberFormat="1" applyFont="1" applyFill="1" applyBorder="1" applyAlignment="1">
      <alignment horizontal="center" wrapText="1"/>
    </xf>
    <xf numFmtId="186" fontId="34" fillId="0" borderId="2" xfId="152" applyNumberFormat="1" applyFont="1" applyBorder="1" applyAlignment="1">
      <alignment horizontal="center" vertical="center"/>
    </xf>
    <xf numFmtId="186" fontId="34" fillId="0" borderId="3" xfId="152" applyNumberFormat="1" applyFont="1" applyBorder="1" applyAlignment="1">
      <alignment horizontal="center" vertical="center"/>
    </xf>
    <xf numFmtId="0" fontId="34" fillId="0" borderId="2" xfId="18" applyNumberFormat="1" applyFont="1" applyBorder="1" applyAlignment="1">
      <alignment horizontal="center" vertical="center" wrapText="1"/>
    </xf>
    <xf numFmtId="186" fontId="34" fillId="0" borderId="5" xfId="152" applyNumberFormat="1" applyFont="1" applyBorder="1" applyAlignment="1">
      <alignment horizontal="center" vertical="center"/>
    </xf>
    <xf numFmtId="0" fontId="34" fillId="0" borderId="5" xfId="18" applyNumberFormat="1" applyFont="1" applyBorder="1" applyAlignment="1">
      <alignment horizontal="center" vertical="center" wrapText="1"/>
    </xf>
    <xf numFmtId="186" fontId="34" fillId="0" borderId="4" xfId="152" applyNumberFormat="1" applyFont="1" applyBorder="1" applyAlignment="1">
      <alignment horizontal="center" vertical="center"/>
    </xf>
    <xf numFmtId="0" fontId="34" fillId="0" borderId="4" xfId="18" applyNumberFormat="1" applyFont="1" applyBorder="1" applyAlignment="1">
      <alignment horizontal="center" vertical="center" wrapText="1"/>
    </xf>
    <xf numFmtId="186" fontId="34" fillId="2" borderId="3" xfId="18" applyNumberFormat="1" applyFont="1" applyFill="1" applyBorder="1" applyAlignment="1">
      <alignment horizontal="center" wrapText="1"/>
    </xf>
    <xf numFmtId="186" fontId="21" fillId="2" borderId="3" xfId="18" applyNumberFormat="1" applyFont="1" applyFill="1" applyBorder="1" applyAlignment="1">
      <alignment horizontal="center" vertical="center" wrapText="1"/>
    </xf>
    <xf numFmtId="186" fontId="37" fillId="2" borderId="3" xfId="18" applyNumberFormat="1" applyFont="1" applyFill="1" applyBorder="1" applyAlignment="1">
      <alignment horizontal="center" wrapText="1"/>
    </xf>
    <xf numFmtId="49" fontId="3" fillId="2" borderId="3" xfId="0" applyNumberFormat="1" applyFont="1" applyFill="1" applyBorder="1" applyAlignment="1">
      <alignment horizontal="center" wrapText="1"/>
    </xf>
    <xf numFmtId="186" fontId="39" fillId="2" borderId="3" xfId="18" applyNumberFormat="1" applyFont="1" applyFill="1" applyBorder="1" applyAlignment="1">
      <alignment horizontal="center" wrapText="1"/>
    </xf>
    <xf numFmtId="186" fontId="7" fillId="3" borderId="3" xfId="18" applyNumberFormat="1" applyFont="1" applyFill="1" applyBorder="1" applyAlignment="1">
      <alignment horizontal="center" wrapText="1"/>
    </xf>
    <xf numFmtId="186" fontId="9" fillId="0" borderId="2" xfId="18" applyNumberFormat="1" applyFont="1" applyBorder="1" applyAlignment="1">
      <alignment horizontal="center" vertical="center" wrapText="1"/>
    </xf>
    <xf numFmtId="186" fontId="9" fillId="0" borderId="5" xfId="18" applyNumberFormat="1" applyFont="1" applyBorder="1" applyAlignment="1">
      <alignment horizontal="center" vertical="center" wrapText="1"/>
    </xf>
    <xf numFmtId="0" fontId="34" fillId="0" borderId="3" xfId="18" applyNumberFormat="1" applyFont="1" applyBorder="1" applyAlignment="1">
      <alignment horizontal="center" wrapText="1"/>
    </xf>
    <xf numFmtId="186" fontId="6" fillId="0" borderId="4" xfId="18" applyNumberFormat="1" applyFont="1" applyBorder="1" applyAlignment="1">
      <alignment horizontal="center" vertical="center" wrapText="1"/>
    </xf>
    <xf numFmtId="186" fontId="9" fillId="0" borderId="4" xfId="18" applyNumberFormat="1" applyFont="1" applyBorder="1" applyAlignment="1">
      <alignment horizontal="center" vertical="center" wrapText="1"/>
    </xf>
    <xf numFmtId="186" fontId="11" fillId="3" borderId="3" xfId="166" applyNumberFormat="1" applyFont="1" applyFill="1" applyBorder="1" applyAlignment="1">
      <alignment horizontal="center" vertical="center" wrapText="1"/>
    </xf>
    <xf numFmtId="186" fontId="38" fillId="3" borderId="3" xfId="166" applyNumberFormat="1" applyFont="1" applyFill="1" applyBorder="1" applyAlignment="1">
      <alignment horizontal="center" vertical="center"/>
    </xf>
    <xf numFmtId="0" fontId="37" fillId="3" borderId="3" xfId="18" applyNumberFormat="1" applyFont="1" applyFill="1" applyBorder="1" applyAlignment="1">
      <alignment horizontal="center" wrapText="1"/>
    </xf>
    <xf numFmtId="186" fontId="23" fillId="0" borderId="3" xfId="166" applyNumberFormat="1" applyFont="1" applyBorder="1" applyAlignment="1">
      <alignment horizontal="center" vertical="center" wrapText="1"/>
    </xf>
    <xf numFmtId="186" fontId="40" fillId="0" borderId="3" xfId="166" applyNumberFormat="1" applyFont="1" applyBorder="1" applyAlignment="1">
      <alignment horizontal="center" vertical="center"/>
    </xf>
    <xf numFmtId="186" fontId="36" fillId="0" borderId="2" xfId="152" applyNumberFormat="1" applyFont="1" applyFill="1" applyBorder="1" applyAlignment="1">
      <alignment horizontal="center" vertical="center" wrapText="1"/>
    </xf>
    <xf numFmtId="186" fontId="36" fillId="0" borderId="5" xfId="152" applyNumberFormat="1" applyFont="1" applyFill="1" applyBorder="1" applyAlignment="1">
      <alignment horizontal="center" vertical="center" wrapText="1"/>
    </xf>
    <xf numFmtId="186" fontId="36" fillId="0" borderId="4" xfId="152" applyNumberFormat="1" applyFont="1" applyFill="1" applyBorder="1" applyAlignment="1">
      <alignment horizontal="center" vertical="center" wrapText="1"/>
    </xf>
    <xf numFmtId="186" fontId="41" fillId="3" borderId="3" xfId="152" applyNumberFormat="1" applyFont="1" applyFill="1" applyBorder="1" applyAlignment="1">
      <alignment horizontal="center" vertical="center" wrapText="1"/>
    </xf>
    <xf numFmtId="186" fontId="34" fillId="0" borderId="2" xfId="18" applyNumberFormat="1" applyFont="1" applyBorder="1" applyAlignment="1">
      <alignment horizontal="center" vertical="center" wrapText="1"/>
    </xf>
    <xf numFmtId="186" fontId="34" fillId="0" borderId="5" xfId="18" applyNumberFormat="1" applyFont="1" applyBorder="1" applyAlignment="1">
      <alignment horizontal="center" vertical="center" wrapText="1"/>
    </xf>
    <xf numFmtId="186" fontId="34" fillId="0" borderId="4" xfId="18" applyNumberFormat="1" applyFont="1" applyBorder="1" applyAlignment="1">
      <alignment horizontal="center" vertical="center" wrapText="1"/>
    </xf>
    <xf numFmtId="0" fontId="37" fillId="3" borderId="3" xfId="18" applyNumberFormat="1" applyFont="1" applyFill="1" applyBorder="1" applyAlignment="1">
      <alignment horizontal="center" vertical="center" wrapText="1"/>
    </xf>
    <xf numFmtId="186" fontId="37" fillId="2" borderId="3" xfId="18" applyNumberFormat="1" applyFont="1" applyFill="1" applyBorder="1" applyAlignment="1">
      <alignment horizontal="center" vertical="center" wrapText="1"/>
    </xf>
    <xf numFmtId="186" fontId="11" fillId="3" borderId="7" xfId="166" applyNumberFormat="1" applyFont="1" applyFill="1" applyBorder="1" applyAlignment="1">
      <alignment horizontal="center" vertical="center" wrapText="1"/>
    </xf>
    <xf numFmtId="186" fontId="38" fillId="3" borderId="7" xfId="166" applyNumberFormat="1" applyFont="1" applyFill="1" applyBorder="1" applyAlignment="1">
      <alignment horizontal="center" vertical="center"/>
    </xf>
    <xf numFmtId="186" fontId="37" fillId="3" borderId="3" xfId="18" applyNumberFormat="1" applyFont="1" applyFill="1" applyBorder="1" applyAlignment="1">
      <alignment horizontal="center" vertical="center" wrapText="1"/>
    </xf>
    <xf numFmtId="186" fontId="33" fillId="0" borderId="8" xfId="166" applyNumberFormat="1" applyFont="1" applyBorder="1" applyAlignment="1">
      <alignment horizontal="center" vertical="center"/>
    </xf>
    <xf numFmtId="186" fontId="34" fillId="0" borderId="3" xfId="18" applyNumberFormat="1" applyFont="1" applyBorder="1" applyAlignment="1">
      <alignment horizontal="center" wrapText="1"/>
    </xf>
    <xf numFmtId="186" fontId="10" fillId="0" borderId="8" xfId="166" applyNumberFormat="1" applyFont="1" applyBorder="1" applyAlignment="1">
      <alignment horizontal="center" vertical="center" wrapText="1"/>
    </xf>
    <xf numFmtId="186" fontId="33" fillId="0" borderId="6" xfId="166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186" fontId="11" fillId="6" borderId="7" xfId="166" applyNumberFormat="1" applyFont="1" applyFill="1" applyBorder="1" applyAlignment="1">
      <alignment horizontal="center" vertical="center" wrapText="1"/>
    </xf>
    <xf numFmtId="186" fontId="33" fillId="6" borderId="3" xfId="166" applyNumberFormat="1" applyFont="1" applyFill="1" applyBorder="1" applyAlignment="1">
      <alignment horizontal="center" vertical="center"/>
    </xf>
    <xf numFmtId="186" fontId="34" fillId="6" borderId="3" xfId="18" applyNumberFormat="1" applyFont="1" applyFill="1" applyBorder="1" applyAlignment="1">
      <alignment horizontal="center" wrapText="1"/>
    </xf>
    <xf numFmtId="186" fontId="36" fillId="6" borderId="3" xfId="152" applyNumberFormat="1" applyFont="1" applyFill="1" applyBorder="1" applyAlignment="1">
      <alignment horizontal="center" vertical="center" wrapText="1"/>
    </xf>
    <xf numFmtId="0" fontId="34" fillId="6" borderId="3" xfId="18" applyNumberFormat="1" applyFont="1" applyFill="1" applyBorder="1" applyAlignment="1">
      <alignment horizontal="center" wrapText="1"/>
    </xf>
    <xf numFmtId="186" fontId="6" fillId="0" borderId="3" xfId="18" applyNumberFormat="1" applyFont="1" applyBorder="1" applyAlignment="1">
      <alignment vertical="center" wrapText="1"/>
    </xf>
    <xf numFmtId="186" fontId="6" fillId="5" borderId="6" xfId="18" applyNumberFormat="1" applyFont="1" applyFill="1" applyBorder="1" applyAlignment="1">
      <alignment horizontal="center" vertical="center" wrapText="1"/>
    </xf>
    <xf numFmtId="186" fontId="6" fillId="5" borderId="7" xfId="18" applyNumberFormat="1" applyFont="1" applyFill="1" applyBorder="1" applyAlignment="1">
      <alignment horizontal="center" vertical="center" wrapText="1"/>
    </xf>
    <xf numFmtId="186" fontId="38" fillId="5" borderId="3" xfId="166" applyNumberFormat="1" applyFont="1" applyFill="1" applyBorder="1" applyAlignment="1">
      <alignment horizontal="center" vertical="center"/>
    </xf>
    <xf numFmtId="186" fontId="37" fillId="5" borderId="3" xfId="18" applyNumberFormat="1" applyFont="1" applyFill="1" applyBorder="1" applyAlignment="1">
      <alignment horizontal="center" wrapText="1"/>
    </xf>
    <xf numFmtId="186" fontId="41" fillId="5" borderId="3" xfId="152" applyNumberFormat="1" applyFont="1" applyFill="1" applyBorder="1" applyAlignment="1">
      <alignment horizontal="center" vertical="center" wrapText="1"/>
    </xf>
    <xf numFmtId="186" fontId="6" fillId="0" borderId="0" xfId="18" applyNumberFormat="1" applyFont="1" applyFill="1" applyBorder="1" applyAlignment="1">
      <alignment horizontal="center" vertical="center" wrapText="1"/>
    </xf>
    <xf numFmtId="186" fontId="38" fillId="0" borderId="0" xfId="166" applyNumberFormat="1" applyFont="1" applyFill="1" applyBorder="1" applyAlignment="1">
      <alignment horizontal="center" vertical="center"/>
    </xf>
    <xf numFmtId="186" fontId="37" fillId="0" borderId="0" xfId="18" applyNumberFormat="1" applyFont="1" applyFill="1" applyBorder="1" applyAlignment="1">
      <alignment horizontal="center" wrapText="1"/>
    </xf>
    <xf numFmtId="186" fontId="41" fillId="0" borderId="0" xfId="152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186" fontId="21" fillId="2" borderId="3" xfId="18" applyNumberFormat="1" applyFont="1" applyFill="1" applyBorder="1" applyAlignment="1">
      <alignment horizontal="center" wrapText="1"/>
    </xf>
    <xf numFmtId="186" fontId="10" fillId="0" borderId="6" xfId="152" applyNumberFormat="1" applyFont="1" applyBorder="1" applyAlignment="1">
      <alignment horizontal="center" vertical="center" wrapText="1"/>
    </xf>
    <xf numFmtId="186" fontId="20" fillId="0" borderId="3" xfId="152" applyNumberFormat="1" applyFont="1" applyBorder="1" applyAlignment="1">
      <alignment horizontal="center" vertical="center"/>
    </xf>
    <xf numFmtId="186" fontId="10" fillId="2" borderId="6" xfId="152" applyNumberFormat="1" applyFont="1" applyFill="1" applyBorder="1" applyAlignment="1">
      <alignment horizontal="center" vertical="center" wrapText="1"/>
    </xf>
    <xf numFmtId="186" fontId="20" fillId="2" borderId="3" xfId="152" applyNumberFormat="1" applyFont="1" applyFill="1" applyBorder="1" applyAlignment="1">
      <alignment horizontal="center" vertical="center"/>
    </xf>
    <xf numFmtId="0" fontId="34" fillId="2" borderId="2" xfId="18" applyNumberFormat="1" applyFont="1" applyFill="1" applyBorder="1" applyAlignment="1">
      <alignment horizontal="center" vertical="center" wrapText="1"/>
    </xf>
    <xf numFmtId="0" fontId="34" fillId="2" borderId="3" xfId="18" applyNumberFormat="1" applyFont="1" applyFill="1" applyBorder="1" applyAlignment="1">
      <alignment horizontal="center" wrapText="1"/>
    </xf>
    <xf numFmtId="0" fontId="34" fillId="2" borderId="5" xfId="18" applyNumberFormat="1" applyFont="1" applyFill="1" applyBorder="1" applyAlignment="1">
      <alignment horizontal="center" vertical="center" wrapText="1"/>
    </xf>
    <xf numFmtId="0" fontId="34" fillId="2" borderId="4" xfId="18" applyNumberFormat="1" applyFont="1" applyFill="1" applyBorder="1" applyAlignment="1">
      <alignment horizontal="center" vertical="center" wrapText="1"/>
    </xf>
    <xf numFmtId="186" fontId="23" fillId="0" borderId="3" xfId="152" applyNumberFormat="1" applyFont="1" applyBorder="1" applyAlignment="1">
      <alignment horizontal="center" vertical="center" wrapText="1"/>
    </xf>
    <xf numFmtId="186" fontId="24" fillId="0" borderId="3" xfId="152" applyNumberFormat="1" applyFont="1" applyBorder="1" applyAlignment="1">
      <alignment horizontal="center" vertical="center"/>
    </xf>
    <xf numFmtId="186" fontId="23" fillId="0" borderId="6" xfId="152" applyNumberFormat="1" applyFont="1" applyBorder="1" applyAlignment="1">
      <alignment horizontal="center" vertical="center" wrapText="1"/>
    </xf>
    <xf numFmtId="0" fontId="34" fillId="0" borderId="2" xfId="18" applyNumberFormat="1" applyFont="1" applyBorder="1" applyAlignment="1">
      <alignment horizontal="center" wrapText="1"/>
    </xf>
    <xf numFmtId="186" fontId="3" fillId="0" borderId="6" xfId="152" applyNumberFormat="1" applyFont="1" applyBorder="1" applyAlignment="1">
      <alignment horizontal="center" vertical="center" wrapText="1"/>
    </xf>
    <xf numFmtId="186" fontId="43" fillId="0" borderId="3" xfId="152" applyNumberFormat="1" applyFont="1" applyBorder="1" applyAlignment="1">
      <alignment horizontal="center" vertical="center"/>
    </xf>
    <xf numFmtId="0" fontId="34" fillId="0" borderId="4" xfId="18" applyNumberFormat="1" applyFont="1" applyBorder="1" applyAlignment="1">
      <alignment horizontal="center" wrapText="1"/>
    </xf>
    <xf numFmtId="186" fontId="27" fillId="3" borderId="3" xfId="152" applyNumberFormat="1" applyFont="1" applyFill="1" applyBorder="1" applyAlignment="1">
      <alignment horizontal="center" vertical="center"/>
    </xf>
    <xf numFmtId="186" fontId="10" fillId="0" borderId="3" xfId="152" applyNumberFormat="1" applyFont="1" applyBorder="1" applyAlignment="1">
      <alignment horizontal="center" vertical="center" wrapText="1"/>
    </xf>
    <xf numFmtId="186" fontId="20" fillId="0" borderId="3" xfId="152" applyNumberFormat="1" applyBorder="1" applyAlignment="1">
      <alignment horizontal="center" vertical="center"/>
    </xf>
    <xf numFmtId="186" fontId="44" fillId="0" borderId="6" xfId="152" applyNumberFormat="1" applyFont="1" applyBorder="1" applyAlignment="1">
      <alignment horizontal="center" vertical="center" wrapText="1"/>
    </xf>
    <xf numFmtId="186" fontId="10" fillId="0" borderId="9" xfId="152" applyNumberFormat="1" applyFont="1" applyBorder="1" applyAlignment="1">
      <alignment horizontal="center" vertical="center" wrapText="1"/>
    </xf>
    <xf numFmtId="186" fontId="20" fillId="0" borderId="4" xfId="152" applyNumberFormat="1" applyBorder="1" applyAlignment="1">
      <alignment horizontal="center" vertical="center"/>
    </xf>
    <xf numFmtId="186" fontId="44" fillId="0" borderId="9" xfId="152" applyNumberFormat="1" applyFont="1" applyBorder="1" applyAlignment="1">
      <alignment horizontal="center" vertical="center" wrapText="1"/>
    </xf>
    <xf numFmtId="186" fontId="21" fillId="0" borderId="3" xfId="18" applyNumberFormat="1" applyFont="1" applyBorder="1" applyAlignment="1">
      <alignment horizontal="center" wrapText="1"/>
    </xf>
    <xf numFmtId="186" fontId="7" fillId="6" borderId="3" xfId="18" applyNumberFormat="1" applyFont="1" applyFill="1" applyBorder="1" applyAlignment="1">
      <alignment horizontal="center" wrapText="1"/>
    </xf>
    <xf numFmtId="186" fontId="6" fillId="6" borderId="3" xfId="18" applyNumberFormat="1" applyFont="1" applyFill="1" applyBorder="1" applyAlignment="1">
      <alignment horizontal="center" wrapText="1"/>
    </xf>
    <xf numFmtId="0" fontId="37" fillId="6" borderId="3" xfId="18" applyNumberFormat="1" applyFont="1" applyFill="1" applyBorder="1" applyAlignment="1">
      <alignment horizontal="center" wrapText="1"/>
    </xf>
    <xf numFmtId="186" fontId="10" fillId="7" borderId="3" xfId="152" applyNumberFormat="1" applyFont="1" applyFill="1" applyBorder="1" applyAlignment="1">
      <alignment horizontal="center" vertical="center" wrapText="1"/>
    </xf>
    <xf numFmtId="186" fontId="20" fillId="7" borderId="3" xfId="152" applyNumberFormat="1" applyFill="1" applyBorder="1" applyAlignment="1">
      <alignment horizontal="center" vertical="center"/>
    </xf>
    <xf numFmtId="186" fontId="10" fillId="0" borderId="2" xfId="152" applyNumberFormat="1" applyFont="1" applyBorder="1" applyAlignment="1">
      <alignment horizontal="center" vertical="center" wrapText="1"/>
    </xf>
    <xf numFmtId="186" fontId="3" fillId="0" borderId="3" xfId="18" applyNumberFormat="1" applyFont="1" applyBorder="1" applyAlignment="1">
      <alignment horizontal="center" wrapText="1"/>
    </xf>
    <xf numFmtId="186" fontId="6" fillId="5" borderId="6" xfId="18" applyNumberFormat="1" applyFont="1" applyFill="1" applyBorder="1" applyAlignment="1">
      <alignment horizontal="center" wrapText="1"/>
    </xf>
    <xf numFmtId="186" fontId="6" fillId="5" borderId="7" xfId="18" applyNumberFormat="1" applyFont="1" applyFill="1" applyBorder="1" applyAlignment="1">
      <alignment horizontal="center" wrapText="1"/>
    </xf>
    <xf numFmtId="186" fontId="6" fillId="5" borderId="3" xfId="18" applyNumberFormat="1" applyFont="1" applyFill="1" applyBorder="1" applyAlignment="1">
      <alignment horizontal="center" wrapText="1"/>
    </xf>
    <xf numFmtId="0" fontId="34" fillId="5" borderId="3" xfId="18" applyNumberFormat="1" applyFont="1" applyFill="1" applyBorder="1" applyAlignment="1">
      <alignment horizontal="center" wrapText="1"/>
    </xf>
    <xf numFmtId="0" fontId="45" fillId="8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189" fontId="1" fillId="8" borderId="3" xfId="0" applyNumberFormat="1" applyFont="1" applyFill="1" applyBorder="1" applyAlignment="1">
      <alignment horizontal="center" vertical="center"/>
    </xf>
    <xf numFmtId="189" fontId="1" fillId="2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6" fillId="0" borderId="0" xfId="122" applyFont="1" applyFill="1" applyBorder="1" applyAlignment="1">
      <alignment horizontal="center" vertical="center" wrapText="1"/>
    </xf>
    <xf numFmtId="0" fontId="47" fillId="0" borderId="10" xfId="165" applyFont="1" applyBorder="1" applyAlignment="1">
      <alignment horizontal="right" vertical="center" wrapText="1"/>
    </xf>
    <xf numFmtId="0" fontId="47" fillId="0" borderId="11" xfId="165" applyFont="1" applyBorder="1" applyAlignment="1">
      <alignment horizontal="center" vertical="center" wrapText="1"/>
    </xf>
    <xf numFmtId="186" fontId="37" fillId="0" borderId="12" xfId="18" applyNumberFormat="1" applyFont="1" applyBorder="1" applyAlignment="1">
      <alignment horizontal="center" vertical="center" wrapText="1"/>
    </xf>
    <xf numFmtId="0" fontId="47" fillId="0" borderId="12" xfId="165" applyFont="1" applyBorder="1" applyAlignment="1">
      <alignment horizontal="center" vertical="center" wrapText="1"/>
    </xf>
    <xf numFmtId="0" fontId="47" fillId="0" borderId="13" xfId="165" applyFont="1" applyBorder="1" applyAlignment="1">
      <alignment horizontal="center" vertical="center" wrapText="1"/>
    </xf>
    <xf numFmtId="0" fontId="47" fillId="0" borderId="14" xfId="165" applyFont="1" applyBorder="1" applyAlignment="1">
      <alignment horizontal="left" vertical="center"/>
    </xf>
    <xf numFmtId="0" fontId="47" fillId="0" borderId="7" xfId="165" applyFont="1" applyBorder="1" applyAlignment="1">
      <alignment horizontal="center" vertical="center" wrapText="1"/>
    </xf>
    <xf numFmtId="186" fontId="37" fillId="0" borderId="3" xfId="18" applyNumberFormat="1" applyFont="1" applyBorder="1" applyAlignment="1">
      <alignment horizontal="center" vertical="center" wrapText="1"/>
    </xf>
    <xf numFmtId="0" fontId="47" fillId="0" borderId="3" xfId="165" applyFont="1" applyBorder="1" applyAlignment="1">
      <alignment horizontal="center" vertical="center" wrapText="1"/>
    </xf>
    <xf numFmtId="0" fontId="47" fillId="0" borderId="15" xfId="165" applyFont="1" applyBorder="1" applyAlignment="1">
      <alignment horizontal="center" vertical="center" wrapText="1"/>
    </xf>
    <xf numFmtId="0" fontId="47" fillId="0" borderId="16" xfId="165" applyFont="1" applyBorder="1" applyAlignment="1">
      <alignment horizontal="center" vertical="center" wrapText="1"/>
    </xf>
    <xf numFmtId="0" fontId="22" fillId="2" borderId="3" xfId="165" applyFont="1" applyFill="1" applyBorder="1" applyAlignment="1">
      <alignment horizontal="center" vertical="center"/>
    </xf>
    <xf numFmtId="0" fontId="34" fillId="2" borderId="3" xfId="163" applyNumberFormat="1" applyFont="1" applyFill="1" applyBorder="1" applyAlignment="1">
      <alignment horizontal="center" vertical="center" wrapText="1"/>
    </xf>
    <xf numFmtId="0" fontId="34" fillId="2" borderId="3" xfId="162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47" fillId="0" borderId="17" xfId="165" applyFont="1" applyBorder="1" applyAlignment="1">
      <alignment horizontal="center" vertical="center" wrapText="1"/>
    </xf>
    <xf numFmtId="0" fontId="22" fillId="2" borderId="18" xfId="165" applyFont="1" applyFill="1" applyBorder="1" applyAlignment="1">
      <alignment horizontal="center" vertical="center"/>
    </xf>
    <xf numFmtId="0" fontId="34" fillId="2" borderId="18" xfId="163" applyNumberFormat="1" applyFont="1" applyFill="1" applyBorder="1" applyAlignment="1">
      <alignment horizontal="center" vertical="center" wrapText="1"/>
    </xf>
    <xf numFmtId="0" fontId="34" fillId="2" borderId="18" xfId="162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47" fillId="0" borderId="10" xfId="165" applyFont="1" applyBorder="1" applyAlignment="1">
      <alignment horizontal="center" vertical="center" wrapText="1"/>
    </xf>
    <xf numFmtId="0" fontId="22" fillId="2" borderId="12" xfId="165" applyFont="1" applyFill="1" applyBorder="1" applyAlignment="1">
      <alignment horizontal="center" vertical="center"/>
    </xf>
    <xf numFmtId="0" fontId="34" fillId="2" borderId="12" xfId="162" applyNumberFormat="1" applyFont="1" applyFill="1" applyBorder="1" applyAlignment="1">
      <alignment horizontal="center" vertical="center" wrapText="1"/>
    </xf>
    <xf numFmtId="0" fontId="34" fillId="2" borderId="12" xfId="18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48" fillId="2" borderId="18" xfId="18" applyNumberFormat="1" applyFont="1" applyFill="1" applyBorder="1" applyAlignment="1">
      <alignment horizontal="center" vertical="center" wrapText="1"/>
    </xf>
    <xf numFmtId="0" fontId="22" fillId="2" borderId="4" xfId="165" applyFont="1" applyFill="1" applyBorder="1" applyAlignment="1">
      <alignment horizontal="center" vertical="center"/>
    </xf>
    <xf numFmtId="0" fontId="34" fillId="2" borderId="4" xfId="162" applyNumberFormat="1" applyFont="1" applyFill="1" applyBorder="1" applyAlignment="1">
      <alignment horizontal="center" vertical="center" wrapText="1"/>
    </xf>
    <xf numFmtId="0" fontId="49" fillId="2" borderId="4" xfId="166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49" fillId="2" borderId="3" xfId="166" applyFont="1" applyFill="1" applyBorder="1" applyAlignment="1">
      <alignment horizontal="center" vertical="center" wrapText="1"/>
    </xf>
    <xf numFmtId="189" fontId="48" fillId="2" borderId="18" xfId="18" applyNumberFormat="1" applyFont="1" applyFill="1" applyBorder="1" applyAlignment="1">
      <alignment horizontal="center" vertical="center" wrapText="1"/>
    </xf>
    <xf numFmtId="0" fontId="49" fillId="2" borderId="18" xfId="166" applyFont="1" applyFill="1" applyBorder="1" applyAlignment="1">
      <alignment horizontal="center" vertical="center" wrapText="1"/>
    </xf>
    <xf numFmtId="194" fontId="49" fillId="2" borderId="12" xfId="165" applyNumberFormat="1" applyFont="1" applyFill="1" applyBorder="1" applyAlignment="1">
      <alignment horizontal="center" vertical="center" wrapText="1"/>
    </xf>
    <xf numFmtId="0" fontId="49" fillId="2" borderId="12" xfId="166" applyNumberFormat="1" applyFont="1" applyFill="1" applyBorder="1" applyAlignment="1">
      <alignment horizontal="center" vertical="center" wrapText="1"/>
    </xf>
    <xf numFmtId="49" fontId="49" fillId="2" borderId="12" xfId="166" applyNumberFormat="1" applyFont="1" applyFill="1" applyBorder="1" applyAlignment="1">
      <alignment horizontal="center" vertical="center" wrapText="1"/>
    </xf>
    <xf numFmtId="0" fontId="49" fillId="2" borderId="18" xfId="166" applyNumberFormat="1" applyFont="1" applyFill="1" applyBorder="1" applyAlignment="1">
      <alignment horizontal="center" vertical="center" wrapText="1"/>
    </xf>
    <xf numFmtId="0" fontId="46" fillId="0" borderId="17" xfId="165" applyFont="1" applyBorder="1" applyAlignment="1">
      <alignment horizontal="center" vertical="center"/>
    </xf>
    <xf numFmtId="0" fontId="50" fillId="0" borderId="21" xfId="165" applyFont="1" applyBorder="1" applyAlignment="1">
      <alignment horizontal="center" vertical="center"/>
    </xf>
    <xf numFmtId="194" fontId="46" fillId="0" borderId="21" xfId="165" applyNumberFormat="1" applyFont="1" applyBorder="1" applyAlignment="1">
      <alignment horizontal="center" vertical="center" wrapText="1"/>
    </xf>
    <xf numFmtId="0" fontId="51" fillId="0" borderId="22" xfId="165" applyFont="1" applyBorder="1" applyAlignment="1">
      <alignment vertical="center"/>
    </xf>
  </cellXfs>
  <cellStyles count="19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args.style" xfId="5"/>
    <cellStyle name="Accent2 - 40%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日期" xfId="12"/>
    <cellStyle name="Accent2 - 60%" xfId="13"/>
    <cellStyle name="超链接" xfId="14" builtinId="8"/>
    <cellStyle name="百分比" xfId="15" builtinId="5"/>
    <cellStyle name="_ET_STYLE_NoName_00__Book1_1_Sheet1" xfId="16"/>
    <cellStyle name="已访问的超链接" xfId="17" builtinId="9"/>
    <cellStyle name="常规 6" xfId="18"/>
    <cellStyle name="注释" xfId="19" builtinId="10"/>
    <cellStyle name="_ET_STYLE_NoName_00__Sheet3" xfId="20"/>
    <cellStyle name="_ET_STYLE_NoName_00__Book1" xfId="21"/>
    <cellStyle name="60% - 强调文字颜色 2" xfId="22" builtinId="36"/>
    <cellStyle name="标题 4" xfId="23" builtinId="19"/>
    <cellStyle name="警告文本" xfId="24" builtinId="11"/>
    <cellStyle name="_ET_STYLE_NoName_00_" xfId="25"/>
    <cellStyle name="标题" xfId="26" builtinId="15"/>
    <cellStyle name="_Book1_1" xfId="27"/>
    <cellStyle name="解释性文本" xfId="28" builtinId="53"/>
    <cellStyle name="标题 1" xfId="29" builtinId="16"/>
    <cellStyle name="标题 2" xfId="30" builtinId="17"/>
    <cellStyle name="0,0_x000d__x000a_NA_x000d__x000a_" xfId="31"/>
    <cellStyle name="_20100326高清市院遂宁检察院1080P配置清单26日改" xfId="32"/>
    <cellStyle name="60% - 强调文字颜色 1" xfId="33" builtinId="32"/>
    <cellStyle name="标题 3" xfId="34" builtinId="18"/>
    <cellStyle name="60% - 强调文字颜色 4" xfId="35" builtinId="44"/>
    <cellStyle name="输出" xfId="36" builtinId="21"/>
    <cellStyle name="计算" xfId="37" builtinId="22"/>
    <cellStyle name="检查单元格" xfId="38" builtinId="23"/>
    <cellStyle name="20% - 强调文字颜色 6" xfId="39" builtinId="50"/>
    <cellStyle name="强调文字颜色 2" xfId="40" builtinId="33"/>
    <cellStyle name="链接单元格" xfId="41" builtinId="24"/>
    <cellStyle name="汇总" xfId="42" builtinId="25"/>
    <cellStyle name="好" xfId="43" builtinId="26"/>
    <cellStyle name="适中" xfId="44" builtinId="28"/>
    <cellStyle name="20% - 强调文字颜色 5" xfId="45" builtinId="46"/>
    <cellStyle name="强调文字颜色 1" xfId="46" builtinId="29"/>
    <cellStyle name="差_五险两金预算表" xfId="47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_ET_STYLE_NoName_00__Book1_2 2" xfId="53"/>
    <cellStyle name="PSChar" xfId="54"/>
    <cellStyle name="强调文字颜色 4" xfId="55" builtinId="41"/>
    <cellStyle name="20% - 强调文字颜色 4" xfId="56" builtinId="42"/>
    <cellStyle name="40% - 强调文字颜色 4" xfId="57" builtinId="43"/>
    <cellStyle name="强调文字颜色 5" xfId="58" builtinId="45"/>
    <cellStyle name="_ET_STYLE_NoName_00__Book1_1 2" xfId="59"/>
    <cellStyle name="40% - 强调文字颜色 5" xfId="60" builtinId="47"/>
    <cellStyle name="60% - 强调文字颜色 5" xfId="61" builtinId="48"/>
    <cellStyle name="强调文字颜色 6" xfId="62" builtinId="49"/>
    <cellStyle name="40% - 强调文字颜色 6" xfId="63" builtinId="51"/>
    <cellStyle name="_弱电系统设备配置报价清单" xfId="64"/>
    <cellStyle name="Input Cells" xfId="65"/>
    <cellStyle name="_ET_STYLE_NoName_00__Book1_Sheet1" xfId="66"/>
    <cellStyle name="60% - 强调文字颜色 6" xfId="67" builtinId="52"/>
    <cellStyle name="_Book1" xfId="68"/>
    <cellStyle name="_Book1_1 2" xfId="69"/>
    <cellStyle name="Accent2 - 20%" xfId="70"/>
    <cellStyle name="_Book1_2" xfId="71"/>
    <cellStyle name="_ET_STYLE_NoName_00__Book1_1" xfId="72"/>
    <cellStyle name="Accent5 - 20%" xfId="73"/>
    <cellStyle name="_ET_STYLE_NoName_00__Book1_2" xfId="74"/>
    <cellStyle name="Linked Cells 2" xfId="75"/>
    <cellStyle name="6mal" xfId="76"/>
    <cellStyle name="Accent1" xfId="77"/>
    <cellStyle name="Accent1 - 20%" xfId="78"/>
    <cellStyle name="Accent1 - 40%" xfId="79"/>
    <cellStyle name="Accent1 - 60%" xfId="80"/>
    <cellStyle name="Accent2" xfId="81"/>
    <cellStyle name="Accent3" xfId="82"/>
    <cellStyle name="Milliers_!!!GO" xfId="83"/>
    <cellStyle name="Accent3 - 20%" xfId="84"/>
    <cellStyle name="Mon閠aire [0]_!!!GO" xfId="85"/>
    <cellStyle name="Accent3 - 40%" xfId="86"/>
    <cellStyle name="Accent3 - 60%" xfId="87"/>
    <cellStyle name="Accent4" xfId="88"/>
    <cellStyle name="Accent4 - 20%" xfId="89"/>
    <cellStyle name="Accent4 - 40%" xfId="90"/>
    <cellStyle name="捠壿 [0.00]_Region Orders (2)" xfId="91"/>
    <cellStyle name="Accent4 - 60%" xfId="92"/>
    <cellStyle name="Accent5" xfId="93"/>
    <cellStyle name="Accent5 - 40%" xfId="94"/>
    <cellStyle name="Accent5 - 60%" xfId="95"/>
    <cellStyle name="Accent6" xfId="96"/>
    <cellStyle name="Accent6 - 20%" xfId="97"/>
    <cellStyle name="Accent6 - 40%" xfId="98"/>
    <cellStyle name="Accent6 - 60%" xfId="99"/>
    <cellStyle name="Comma [0]_!!!GO" xfId="100"/>
    <cellStyle name="comma zerodec" xfId="101"/>
    <cellStyle name="Comma_!!!GO" xfId="102"/>
    <cellStyle name="Currency [0]_!!!GO" xfId="103"/>
    <cellStyle name="样式 1" xfId="104"/>
    <cellStyle name="分级显示列_1_Book1" xfId="105"/>
    <cellStyle name="Currency_!!!GO" xfId="106"/>
    <cellStyle name="Currency1" xfId="107"/>
    <cellStyle name="Date" xfId="108"/>
    <cellStyle name="Date 2" xfId="109"/>
    <cellStyle name="Dollar (zero dec)" xfId="110"/>
    <cellStyle name="Grey" xfId="111"/>
    <cellStyle name="Header1" xfId="112"/>
    <cellStyle name="Header2" xfId="113"/>
    <cellStyle name="Input [yellow]" xfId="114"/>
    <cellStyle name="Input Cells 2" xfId="115"/>
    <cellStyle name="Linked Cells" xfId="116"/>
    <cellStyle name="Millares [0]_96 Risk" xfId="117"/>
    <cellStyle name="Millares_96 Risk" xfId="118"/>
    <cellStyle name="Milliers [0]_!!!GO" xfId="119"/>
    <cellStyle name="Moneda [0]_96 Risk" xfId="120"/>
    <cellStyle name="Moneda_96 Risk" xfId="121"/>
    <cellStyle name="常规 3" xfId="122"/>
    <cellStyle name="Mon閠aire_!!!GO" xfId="123"/>
    <cellStyle name="New Times Roman" xfId="124"/>
    <cellStyle name="no dec" xfId="125"/>
    <cellStyle name="差_云南省烟草公司大理州公司预算表" xfId="126"/>
    <cellStyle name="Normal - Style1" xfId="127"/>
    <cellStyle name="Normal_!!!GO" xfId="128"/>
    <cellStyle name="PSInt" xfId="129"/>
    <cellStyle name="per.style" xfId="130"/>
    <cellStyle name="Percent [2]" xfId="131"/>
    <cellStyle name="Percent_!!!GO" xfId="132"/>
    <cellStyle name="Pourcentage_pldt" xfId="133"/>
    <cellStyle name="PSChar 2" xfId="134"/>
    <cellStyle name="PSDate" xfId="135"/>
    <cellStyle name="PSDate 2" xfId="136"/>
    <cellStyle name="PSDec" xfId="137"/>
    <cellStyle name="PSDec 2" xfId="138"/>
    <cellStyle name="PSHeading" xfId="139"/>
    <cellStyle name="PSInt 2" xfId="140"/>
    <cellStyle name="PSSpacer" xfId="141"/>
    <cellStyle name="PSSpacer 2" xfId="142"/>
    <cellStyle name="sstot" xfId="143"/>
    <cellStyle name="Standard_AREAS" xfId="144"/>
    <cellStyle name="t" xfId="145"/>
    <cellStyle name="t_HVAC Equipment (3)" xfId="146"/>
    <cellStyle name="捠壿_Region Orders (2)" xfId="147"/>
    <cellStyle name="编号" xfId="148"/>
    <cellStyle name="标题1" xfId="149"/>
    <cellStyle name="表标题" xfId="150"/>
    <cellStyle name="强调 3" xfId="151"/>
    <cellStyle name="常规 2 2" xfId="152"/>
    <cellStyle name="部门" xfId="153"/>
    <cellStyle name="差_Book1" xfId="154"/>
    <cellStyle name="差_Book1_1" xfId="155"/>
    <cellStyle name="差_Book1_Sheet1" xfId="156"/>
    <cellStyle name="差_Book1_Sheet1 2" xfId="157"/>
    <cellStyle name="差_Sheet1" xfId="158"/>
    <cellStyle name="差_附件3、附表（ll.30上报）" xfId="159"/>
    <cellStyle name="常规 2" xfId="160"/>
    <cellStyle name="常规 3 2" xfId="161"/>
    <cellStyle name="常规 4" xfId="162"/>
    <cellStyle name="常规 4 2" xfId="163"/>
    <cellStyle name="常规 5" xfId="164"/>
    <cellStyle name="常规_Sheet1" xfId="165"/>
    <cellStyle name="常规_Sheet1 2" xfId="166"/>
    <cellStyle name="分级显示行_1_Book1" xfId="167"/>
    <cellStyle name="好_Book1" xfId="168"/>
    <cellStyle name="好_Book1_1" xfId="169"/>
    <cellStyle name="好_Book1_Sheet1" xfId="170"/>
    <cellStyle name="好_Book1_Sheet1 2" xfId="171"/>
    <cellStyle name="好_Sheet1" xfId="172"/>
    <cellStyle name="好_附件3、附表（ll.30上报）" xfId="173"/>
    <cellStyle name="好_五险两金预算表" xfId="174"/>
    <cellStyle name="好_云南省烟草公司大理州公司预算表" xfId="175"/>
    <cellStyle name="借出原因" xfId="176"/>
    <cellStyle name="普通_laroux" xfId="177"/>
    <cellStyle name="千分位[0]_laroux" xfId="178"/>
    <cellStyle name="千分位_laroux" xfId="179"/>
    <cellStyle name="千位[0]_ 方正PC" xfId="180"/>
    <cellStyle name="千位_ 方正PC" xfId="181"/>
    <cellStyle name="千位分隔 3" xfId="182"/>
    <cellStyle name="强调 1" xfId="183"/>
    <cellStyle name="强调 2" xfId="184"/>
    <cellStyle name="商品名称" xfId="185"/>
    <cellStyle name="数量" xfId="186"/>
    <cellStyle name="昗弨_Pacific Region P&amp;L" xfId="187"/>
    <cellStyle name="寘嬫愗傝 [0.00]_Region Orders (2)" xfId="188"/>
    <cellStyle name="寘嬫愗傝_Region Orders (2)" xfId="18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1</xdr:row>
      <xdr:rowOff>47625</xdr:rowOff>
    </xdr:from>
    <xdr:to>
      <xdr:col>0</xdr:col>
      <xdr:colOff>885825</xdr:colOff>
      <xdr:row>3</xdr:row>
      <xdr:rowOff>28575</xdr:rowOff>
    </xdr:to>
    <xdr:cxnSp>
      <xdr:nvCxnSpPr>
        <xdr:cNvPr id="3" name="直接连接符 2"/>
        <xdr:cNvCxnSpPr/>
      </xdr:nvCxnSpPr>
      <xdr:spPr>
        <a:xfrm>
          <a:off x="9525" y="514350"/>
          <a:ext cx="876300" cy="876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L6" sqref="L6"/>
    </sheetView>
  </sheetViews>
  <sheetFormatPr defaultColWidth="9" defaultRowHeight="14.25" outlineLevelCol="6"/>
  <cols>
    <col min="1" max="7" width="11.875" style="349" customWidth="1"/>
    <col min="8" max="16384" width="9" style="349"/>
  </cols>
  <sheetData>
    <row r="1" ht="36.75" customHeight="1" spans="1:7">
      <c r="A1" s="350" t="s">
        <v>0</v>
      </c>
      <c r="B1" s="350"/>
      <c r="C1" s="350"/>
      <c r="D1" s="350"/>
      <c r="E1" s="350"/>
      <c r="F1" s="350"/>
      <c r="G1" s="350"/>
    </row>
    <row r="2" s="348" customFormat="1" ht="35.25" customHeight="1" spans="1:7">
      <c r="A2" s="351" t="s">
        <v>1</v>
      </c>
      <c r="B2" s="352" t="s">
        <v>2</v>
      </c>
      <c r="C2" s="353" t="s">
        <v>3</v>
      </c>
      <c r="D2" s="354" t="s">
        <v>4</v>
      </c>
      <c r="E2" s="354" t="s">
        <v>5</v>
      </c>
      <c r="F2" s="354" t="s">
        <v>6</v>
      </c>
      <c r="G2" s="355" t="s">
        <v>7</v>
      </c>
    </row>
    <row r="3" ht="35.25" customHeight="1" spans="1:7">
      <c r="A3" s="356" t="s">
        <v>8</v>
      </c>
      <c r="B3" s="357"/>
      <c r="C3" s="358"/>
      <c r="D3" s="359"/>
      <c r="E3" s="359"/>
      <c r="F3" s="359"/>
      <c r="G3" s="360"/>
    </row>
    <row r="4" ht="44.25" customHeight="1" spans="1:7">
      <c r="A4" s="361" t="s">
        <v>9</v>
      </c>
      <c r="B4" s="362" t="s">
        <v>10</v>
      </c>
      <c r="C4" s="363">
        <v>29004</v>
      </c>
      <c r="D4" s="363">
        <v>396</v>
      </c>
      <c r="E4" s="363">
        <v>342</v>
      </c>
      <c r="F4" s="364">
        <f>D4-E4</f>
        <v>54</v>
      </c>
      <c r="G4" s="365"/>
    </row>
    <row r="5" ht="44.25" customHeight="1" spans="1:7">
      <c r="A5" s="366"/>
      <c r="B5" s="367" t="s">
        <v>11</v>
      </c>
      <c r="C5" s="368">
        <v>40016</v>
      </c>
      <c r="D5" s="368">
        <v>189</v>
      </c>
      <c r="E5" s="368">
        <v>170</v>
      </c>
      <c r="F5" s="369">
        <f t="shared" ref="F5:F12" si="0">D5-E5</f>
        <v>19</v>
      </c>
      <c r="G5" s="370"/>
    </row>
    <row r="6" ht="44.25" customHeight="1" spans="1:7">
      <c r="A6" s="371" t="s">
        <v>12</v>
      </c>
      <c r="B6" s="372" t="s">
        <v>13</v>
      </c>
      <c r="C6" s="373">
        <v>36321</v>
      </c>
      <c r="D6" s="374">
        <v>174</v>
      </c>
      <c r="E6" s="374">
        <v>163</v>
      </c>
      <c r="F6" s="373">
        <f t="shared" si="0"/>
        <v>11</v>
      </c>
      <c r="G6" s="375"/>
    </row>
    <row r="7" ht="44.25" customHeight="1" spans="1:7">
      <c r="A7" s="366"/>
      <c r="B7" s="367" t="s">
        <v>14</v>
      </c>
      <c r="C7" s="369">
        <v>46417</v>
      </c>
      <c r="D7" s="376">
        <v>211</v>
      </c>
      <c r="E7" s="376">
        <v>196</v>
      </c>
      <c r="F7" s="369">
        <f t="shared" si="0"/>
        <v>15</v>
      </c>
      <c r="G7" s="370"/>
    </row>
    <row r="8" ht="44.25" customHeight="1" spans="1:7">
      <c r="A8" s="371" t="s">
        <v>15</v>
      </c>
      <c r="B8" s="377" t="s">
        <v>16</v>
      </c>
      <c r="C8" s="378">
        <v>34482</v>
      </c>
      <c r="D8" s="379">
        <v>137</v>
      </c>
      <c r="E8" s="379">
        <v>114</v>
      </c>
      <c r="F8" s="378">
        <f t="shared" si="0"/>
        <v>23</v>
      </c>
      <c r="G8" s="380"/>
    </row>
    <row r="9" ht="44.25" customHeight="1" spans="1:7">
      <c r="A9" s="361"/>
      <c r="B9" s="362" t="s">
        <v>17</v>
      </c>
      <c r="C9" s="364">
        <v>26611</v>
      </c>
      <c r="D9" s="381">
        <v>110</v>
      </c>
      <c r="E9" s="381">
        <v>96</v>
      </c>
      <c r="F9" s="364">
        <f t="shared" si="0"/>
        <v>14</v>
      </c>
      <c r="G9" s="365"/>
    </row>
    <row r="10" ht="44.25" customHeight="1" spans="1:7">
      <c r="A10" s="366"/>
      <c r="B10" s="367" t="s">
        <v>18</v>
      </c>
      <c r="C10" s="382">
        <v>16612</v>
      </c>
      <c r="D10" s="383">
        <v>75</v>
      </c>
      <c r="E10" s="383">
        <v>58</v>
      </c>
      <c r="F10" s="369">
        <f t="shared" si="0"/>
        <v>17</v>
      </c>
      <c r="G10" s="370"/>
    </row>
    <row r="11" ht="44.25" customHeight="1" spans="1:7">
      <c r="A11" s="371" t="s">
        <v>19</v>
      </c>
      <c r="B11" s="372" t="s">
        <v>20</v>
      </c>
      <c r="C11" s="384">
        <v>36941</v>
      </c>
      <c r="D11" s="385">
        <v>171</v>
      </c>
      <c r="E11" s="386">
        <v>132</v>
      </c>
      <c r="F11" s="373">
        <f t="shared" si="0"/>
        <v>39</v>
      </c>
      <c r="G11" s="375"/>
    </row>
    <row r="12" ht="44.25" customHeight="1" spans="1:7">
      <c r="A12" s="366"/>
      <c r="B12" s="367" t="s">
        <v>21</v>
      </c>
      <c r="C12" s="376">
        <v>15079</v>
      </c>
      <c r="D12" s="387">
        <v>99</v>
      </c>
      <c r="E12" s="387">
        <v>74</v>
      </c>
      <c r="F12" s="369">
        <f t="shared" si="0"/>
        <v>25</v>
      </c>
      <c r="G12" s="370"/>
    </row>
    <row r="13" ht="41.25" customHeight="1" spans="1:7">
      <c r="A13" s="388" t="s">
        <v>22</v>
      </c>
      <c r="B13" s="389"/>
      <c r="C13" s="390">
        <f>SUM(C4:C12)</f>
        <v>281483</v>
      </c>
      <c r="D13" s="390">
        <f>SUM(D4:D12)</f>
        <v>1562</v>
      </c>
      <c r="E13" s="390">
        <f>SUM(E4:E12)</f>
        <v>1345</v>
      </c>
      <c r="F13" s="390">
        <f>SUM(F4:F12)</f>
        <v>217</v>
      </c>
      <c r="G13" s="391"/>
    </row>
  </sheetData>
  <mergeCells count="11">
    <mergeCell ref="A1:G1"/>
    <mergeCell ref="A4:A5"/>
    <mergeCell ref="A6:A7"/>
    <mergeCell ref="A8:A10"/>
    <mergeCell ref="A11:A12"/>
    <mergeCell ref="B2:B3"/>
    <mergeCell ref="C2:C3"/>
    <mergeCell ref="D2:D3"/>
    <mergeCell ref="E2:E3"/>
    <mergeCell ref="F2:F3"/>
    <mergeCell ref="G2:G3"/>
  </mergeCells>
  <pageMargins left="0.73" right="0.54" top="0.66" bottom="0.27" header="0.3" footer="0.2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4"/>
  <sheetViews>
    <sheetView topLeftCell="A931" workbookViewId="0">
      <selection activeCell="L1123" sqref="L1121:L1123"/>
    </sheetView>
  </sheetViews>
  <sheetFormatPr defaultColWidth="8.25" defaultRowHeight="14.25"/>
  <cols>
    <col min="1" max="1" width="5.375" customWidth="1"/>
    <col min="2" max="2" width="6" style="11" customWidth="1"/>
    <col min="3" max="3" width="11.875" style="12" customWidth="1"/>
    <col min="4" max="4" width="9" customWidth="1"/>
    <col min="5" max="5" width="8.875" style="13" customWidth="1"/>
    <col min="6" max="6" width="11.625" style="7" customWidth="1"/>
    <col min="7" max="7" width="11.375" style="7" customWidth="1"/>
    <col min="8" max="8" width="12" style="13" customWidth="1"/>
    <col min="9" max="9" width="13.125" style="14" customWidth="1"/>
  </cols>
  <sheetData>
    <row r="1" ht="29.25" customHeight="1" spans="1:10">
      <c r="A1" s="15" t="s">
        <v>23</v>
      </c>
      <c r="B1" s="15"/>
      <c r="C1" s="15"/>
      <c r="D1" s="15"/>
      <c r="E1" s="15"/>
      <c r="F1" s="15"/>
      <c r="G1" s="15"/>
      <c r="H1" s="15"/>
      <c r="I1" s="15"/>
      <c r="J1" s="49"/>
    </row>
    <row r="2" ht="19.5" customHeight="1" spans="1:9">
      <c r="A2" s="16" t="s">
        <v>24</v>
      </c>
      <c r="B2" s="16"/>
      <c r="C2" s="16"/>
      <c r="D2" s="16"/>
      <c r="E2" s="17"/>
      <c r="F2" s="17"/>
      <c r="G2" s="17"/>
      <c r="H2" s="18"/>
      <c r="I2" s="50"/>
    </row>
    <row r="3" s="1" customFormat="1" ht="20.25" customHeight="1" spans="1:9">
      <c r="A3" s="19" t="s">
        <v>25</v>
      </c>
      <c r="B3" s="20" t="s">
        <v>26</v>
      </c>
      <c r="C3" s="21" t="s">
        <v>27</v>
      </c>
      <c r="D3" s="22" t="s">
        <v>3</v>
      </c>
      <c r="E3" s="23" t="s">
        <v>28</v>
      </c>
      <c r="F3" s="24" t="s">
        <v>29</v>
      </c>
      <c r="G3" s="24"/>
      <c r="H3" s="25" t="s">
        <v>30</v>
      </c>
      <c r="I3" s="51" t="s">
        <v>7</v>
      </c>
    </row>
    <row r="4" s="1" customFormat="1" ht="29.25" customHeight="1" spans="1:9">
      <c r="A4" s="26"/>
      <c r="B4" s="27"/>
      <c r="C4" s="28"/>
      <c r="D4" s="29"/>
      <c r="E4" s="30"/>
      <c r="F4" s="24" t="s">
        <v>31</v>
      </c>
      <c r="G4" s="24" t="s">
        <v>32</v>
      </c>
      <c r="H4" s="25"/>
      <c r="I4" s="52"/>
    </row>
    <row r="5" s="2" customFormat="1" ht="21.75" customHeight="1" spans="1:9">
      <c r="A5" s="31" t="s">
        <v>10</v>
      </c>
      <c r="B5" s="31" t="s">
        <v>33</v>
      </c>
      <c r="C5" s="32" t="s">
        <v>34</v>
      </c>
      <c r="D5" s="33">
        <v>318</v>
      </c>
      <c r="E5" s="34">
        <f t="shared" ref="E5:E70" si="0">F5+G5</f>
        <v>16</v>
      </c>
      <c r="F5" s="33">
        <v>16</v>
      </c>
      <c r="G5" s="34">
        <v>0</v>
      </c>
      <c r="H5" s="34" t="s">
        <v>35</v>
      </c>
      <c r="I5" s="53" t="s">
        <v>36</v>
      </c>
    </row>
    <row r="6" s="3" customFormat="1" ht="24" spans="1:9">
      <c r="A6" s="35"/>
      <c r="B6" s="35"/>
      <c r="C6" s="36" t="s">
        <v>37</v>
      </c>
      <c r="D6" s="37">
        <v>713</v>
      </c>
      <c r="E6" s="34">
        <f t="shared" si="0"/>
        <v>12</v>
      </c>
      <c r="F6" s="37">
        <v>12</v>
      </c>
      <c r="G6" s="38">
        <v>0</v>
      </c>
      <c r="H6" s="34" t="s">
        <v>35</v>
      </c>
      <c r="I6" s="53" t="s">
        <v>38</v>
      </c>
    </row>
    <row r="7" s="4" customFormat="1" ht="21.75" customHeight="1" spans="1:9">
      <c r="A7" s="35"/>
      <c r="B7" s="35"/>
      <c r="C7" s="36" t="s">
        <v>39</v>
      </c>
      <c r="D7" s="37">
        <v>608</v>
      </c>
      <c r="E7" s="38">
        <f t="shared" si="0"/>
        <v>14</v>
      </c>
      <c r="F7" s="37">
        <v>14</v>
      </c>
      <c r="G7" s="38">
        <v>0</v>
      </c>
      <c r="H7" s="38" t="s">
        <v>35</v>
      </c>
      <c r="I7" s="54" t="s">
        <v>40</v>
      </c>
    </row>
    <row r="8" s="2" customFormat="1" ht="21.75" customHeight="1" spans="1:9">
      <c r="A8" s="35"/>
      <c r="B8" s="35"/>
      <c r="C8" s="32" t="s">
        <v>41</v>
      </c>
      <c r="D8" s="33">
        <v>236</v>
      </c>
      <c r="E8" s="34">
        <f t="shared" si="0"/>
        <v>10</v>
      </c>
      <c r="F8" s="33">
        <v>10</v>
      </c>
      <c r="G8" s="34">
        <v>0</v>
      </c>
      <c r="H8" s="34" t="s">
        <v>35</v>
      </c>
      <c r="I8" s="55"/>
    </row>
    <row r="9" s="3" customFormat="1" ht="21.75" customHeight="1" spans="1:9">
      <c r="A9" s="35"/>
      <c r="B9" s="35"/>
      <c r="C9" s="36" t="s">
        <v>42</v>
      </c>
      <c r="D9" s="37">
        <v>259</v>
      </c>
      <c r="E9" s="34">
        <f t="shared" si="0"/>
        <v>2</v>
      </c>
      <c r="F9" s="37">
        <v>2</v>
      </c>
      <c r="G9" s="38">
        <v>0</v>
      </c>
      <c r="H9" s="34" t="s">
        <v>35</v>
      </c>
      <c r="I9" s="55"/>
    </row>
    <row r="10" s="3" customFormat="1" ht="21.75" customHeight="1" spans="1:9">
      <c r="A10" s="35"/>
      <c r="B10" s="35"/>
      <c r="C10" s="36" t="s">
        <v>43</v>
      </c>
      <c r="D10" s="37">
        <v>695</v>
      </c>
      <c r="E10" s="34">
        <f t="shared" si="0"/>
        <v>42</v>
      </c>
      <c r="F10" s="37">
        <v>42</v>
      </c>
      <c r="G10" s="38">
        <v>0</v>
      </c>
      <c r="H10" s="34" t="s">
        <v>44</v>
      </c>
      <c r="I10" s="55"/>
    </row>
    <row r="11" s="3" customFormat="1" ht="21.75" customHeight="1" spans="1:9">
      <c r="A11" s="35"/>
      <c r="B11" s="35"/>
      <c r="C11" s="36" t="s">
        <v>45</v>
      </c>
      <c r="D11" s="37">
        <v>189</v>
      </c>
      <c r="E11" s="34">
        <f t="shared" si="0"/>
        <v>9</v>
      </c>
      <c r="F11" s="37">
        <v>9</v>
      </c>
      <c r="G11" s="38">
        <v>0</v>
      </c>
      <c r="H11" s="34" t="s">
        <v>35</v>
      </c>
      <c r="I11" s="55"/>
    </row>
    <row r="12" s="4" customFormat="1" ht="21.75" customHeight="1" spans="1:9">
      <c r="A12" s="35"/>
      <c r="B12" s="35"/>
      <c r="C12" s="36" t="s">
        <v>46</v>
      </c>
      <c r="D12" s="37">
        <v>350</v>
      </c>
      <c r="E12" s="34">
        <f t="shared" si="0"/>
        <v>8</v>
      </c>
      <c r="F12" s="37">
        <v>8</v>
      </c>
      <c r="G12" s="38">
        <v>0</v>
      </c>
      <c r="H12" s="34" t="s">
        <v>35</v>
      </c>
      <c r="I12" s="55"/>
    </row>
    <row r="13" s="4" customFormat="1" ht="36.75" customHeight="1" spans="1:9">
      <c r="A13" s="35"/>
      <c r="B13" s="35"/>
      <c r="C13" s="36" t="s">
        <v>47</v>
      </c>
      <c r="D13" s="37">
        <v>1020</v>
      </c>
      <c r="E13" s="34">
        <f t="shared" si="0"/>
        <v>5</v>
      </c>
      <c r="F13" s="37">
        <v>5</v>
      </c>
      <c r="G13" s="38">
        <v>0</v>
      </c>
      <c r="H13" s="34" t="s">
        <v>35</v>
      </c>
      <c r="I13" s="55"/>
    </row>
    <row r="14" s="4" customFormat="1" ht="21.75" customHeight="1" spans="1:9">
      <c r="A14" s="35"/>
      <c r="B14" s="35"/>
      <c r="C14" s="36" t="s">
        <v>48</v>
      </c>
      <c r="D14" s="37">
        <v>957</v>
      </c>
      <c r="E14" s="34">
        <f t="shared" si="0"/>
        <v>8</v>
      </c>
      <c r="F14" s="37">
        <v>8</v>
      </c>
      <c r="G14" s="38">
        <v>0</v>
      </c>
      <c r="H14" s="34" t="s">
        <v>35</v>
      </c>
      <c r="I14" s="55"/>
    </row>
    <row r="15" s="4" customFormat="1" ht="21.75" customHeight="1" spans="1:9">
      <c r="A15" s="35"/>
      <c r="B15" s="35"/>
      <c r="C15" s="36" t="s">
        <v>49</v>
      </c>
      <c r="D15" s="37">
        <v>134</v>
      </c>
      <c r="E15" s="34">
        <f t="shared" si="0"/>
        <v>4</v>
      </c>
      <c r="F15" s="37">
        <v>4</v>
      </c>
      <c r="G15" s="38">
        <v>0</v>
      </c>
      <c r="H15" s="34" t="s">
        <v>35</v>
      </c>
      <c r="I15" s="55"/>
    </row>
    <row r="16" s="4" customFormat="1" ht="21.75" customHeight="1" spans="1:9">
      <c r="A16" s="35"/>
      <c r="B16" s="35"/>
      <c r="C16" s="36" t="s">
        <v>50</v>
      </c>
      <c r="D16" s="37">
        <v>142</v>
      </c>
      <c r="E16" s="34">
        <f t="shared" si="0"/>
        <v>11</v>
      </c>
      <c r="F16" s="37">
        <v>11</v>
      </c>
      <c r="G16" s="38">
        <v>0</v>
      </c>
      <c r="H16" s="34" t="s">
        <v>35</v>
      </c>
      <c r="I16" s="55"/>
    </row>
    <row r="17" s="4" customFormat="1" ht="21.75" customHeight="1" spans="1:9">
      <c r="A17" s="35"/>
      <c r="B17" s="35"/>
      <c r="C17" s="36" t="s">
        <v>51</v>
      </c>
      <c r="D17" s="37">
        <v>305</v>
      </c>
      <c r="E17" s="34">
        <f t="shared" si="0"/>
        <v>13</v>
      </c>
      <c r="F17" s="37">
        <v>13</v>
      </c>
      <c r="G17" s="38">
        <v>0</v>
      </c>
      <c r="H17" s="34" t="s">
        <v>35</v>
      </c>
      <c r="I17" s="55"/>
    </row>
    <row r="18" s="4" customFormat="1" ht="21.75" customHeight="1" spans="1:9">
      <c r="A18" s="35"/>
      <c r="B18" s="35"/>
      <c r="C18" s="36" t="s">
        <v>52</v>
      </c>
      <c r="D18" s="37">
        <v>136</v>
      </c>
      <c r="E18" s="34">
        <f t="shared" si="0"/>
        <v>6</v>
      </c>
      <c r="F18" s="37">
        <v>6</v>
      </c>
      <c r="G18" s="38">
        <v>0</v>
      </c>
      <c r="H18" s="34" t="s">
        <v>35</v>
      </c>
      <c r="I18" s="55"/>
    </row>
    <row r="19" s="4" customFormat="1" ht="21.75" customHeight="1" spans="1:9">
      <c r="A19" s="35"/>
      <c r="B19" s="35"/>
      <c r="C19" s="36" t="s">
        <v>53</v>
      </c>
      <c r="D19" s="37">
        <v>174</v>
      </c>
      <c r="E19" s="34">
        <f t="shared" si="0"/>
        <v>7</v>
      </c>
      <c r="F19" s="37">
        <v>7</v>
      </c>
      <c r="G19" s="38">
        <v>0</v>
      </c>
      <c r="H19" s="34" t="s">
        <v>35</v>
      </c>
      <c r="I19" s="56" t="s">
        <v>54</v>
      </c>
    </row>
    <row r="20" s="4" customFormat="1" ht="21.75" customHeight="1" spans="1:9">
      <c r="A20" s="35"/>
      <c r="B20" s="35"/>
      <c r="C20" s="36" t="s">
        <v>55</v>
      </c>
      <c r="D20" s="37">
        <v>284</v>
      </c>
      <c r="E20" s="34">
        <f t="shared" si="0"/>
        <v>5</v>
      </c>
      <c r="F20" s="37">
        <v>5</v>
      </c>
      <c r="G20" s="38">
        <v>0</v>
      </c>
      <c r="H20" s="34" t="s">
        <v>35</v>
      </c>
      <c r="I20" s="55"/>
    </row>
    <row r="21" s="4" customFormat="1" ht="21.75" customHeight="1" spans="1:9">
      <c r="A21" s="35"/>
      <c r="B21" s="35"/>
      <c r="C21" s="36" t="s">
        <v>56</v>
      </c>
      <c r="D21" s="37">
        <v>87</v>
      </c>
      <c r="E21" s="34">
        <f t="shared" si="0"/>
        <v>1</v>
      </c>
      <c r="F21" s="37">
        <v>0</v>
      </c>
      <c r="G21" s="38">
        <v>1</v>
      </c>
      <c r="H21" s="34" t="s">
        <v>35</v>
      </c>
      <c r="I21" s="53"/>
    </row>
    <row r="22" s="4" customFormat="1" ht="21.75" customHeight="1" spans="1:9">
      <c r="A22" s="35"/>
      <c r="B22" s="35"/>
      <c r="C22" s="36" t="s">
        <v>57</v>
      </c>
      <c r="D22" s="39">
        <v>898</v>
      </c>
      <c r="E22" s="34">
        <f t="shared" si="0"/>
        <v>12</v>
      </c>
      <c r="F22" s="37">
        <v>9</v>
      </c>
      <c r="G22" s="38">
        <v>3</v>
      </c>
      <c r="H22" s="34" t="s">
        <v>35</v>
      </c>
      <c r="I22" s="53" t="s">
        <v>58</v>
      </c>
    </row>
    <row r="23" s="4" customFormat="1" ht="21.75" customHeight="1" spans="1:9">
      <c r="A23" s="35"/>
      <c r="B23" s="35"/>
      <c r="C23" s="36" t="s">
        <v>59</v>
      </c>
      <c r="D23" s="40"/>
      <c r="E23" s="34">
        <f t="shared" si="0"/>
        <v>8</v>
      </c>
      <c r="F23" s="37">
        <v>8</v>
      </c>
      <c r="G23" s="38">
        <v>0</v>
      </c>
      <c r="H23" s="34" t="s">
        <v>35</v>
      </c>
      <c r="I23" s="53" t="s">
        <v>60</v>
      </c>
    </row>
    <row r="24" s="4" customFormat="1" ht="21.75" customHeight="1" spans="1:9">
      <c r="A24" s="35"/>
      <c r="B24" s="35"/>
      <c r="C24" s="36" t="s">
        <v>61</v>
      </c>
      <c r="D24" s="41"/>
      <c r="E24" s="34">
        <f t="shared" si="0"/>
        <v>14</v>
      </c>
      <c r="F24" s="37">
        <v>10</v>
      </c>
      <c r="G24" s="38">
        <v>4</v>
      </c>
      <c r="H24" s="34" t="s">
        <v>35</v>
      </c>
      <c r="I24" s="53" t="s">
        <v>62</v>
      </c>
    </row>
    <row r="25" s="4" customFormat="1" ht="28.5" customHeight="1" spans="1:9">
      <c r="A25" s="35"/>
      <c r="B25" s="35"/>
      <c r="C25" s="36" t="s">
        <v>63</v>
      </c>
      <c r="D25" s="37">
        <v>134</v>
      </c>
      <c r="E25" s="34">
        <f t="shared" si="0"/>
        <v>5</v>
      </c>
      <c r="F25" s="37">
        <v>5</v>
      </c>
      <c r="G25" s="38">
        <v>0</v>
      </c>
      <c r="H25" s="34" t="s">
        <v>35</v>
      </c>
      <c r="I25" s="53" t="s">
        <v>64</v>
      </c>
    </row>
    <row r="26" s="4" customFormat="1" ht="21.75" customHeight="1" spans="1:9">
      <c r="A26" s="35"/>
      <c r="B26" s="35"/>
      <c r="C26" s="36" t="s">
        <v>65</v>
      </c>
      <c r="D26" s="37">
        <v>189</v>
      </c>
      <c r="E26" s="34">
        <f t="shared" si="0"/>
        <v>10</v>
      </c>
      <c r="F26" s="37">
        <v>9</v>
      </c>
      <c r="G26" s="38">
        <v>1</v>
      </c>
      <c r="H26" s="34" t="s">
        <v>35</v>
      </c>
      <c r="I26" s="53" t="s">
        <v>66</v>
      </c>
    </row>
    <row r="27" s="2" customFormat="1" ht="21.75" customHeight="1" spans="1:9">
      <c r="A27" s="35"/>
      <c r="B27" s="35"/>
      <c r="C27" s="32" t="s">
        <v>67</v>
      </c>
      <c r="D27" s="33">
        <v>161</v>
      </c>
      <c r="E27" s="34">
        <f t="shared" si="0"/>
        <v>5</v>
      </c>
      <c r="F27" s="33">
        <v>5</v>
      </c>
      <c r="G27" s="34">
        <v>0</v>
      </c>
      <c r="H27" s="34" t="s">
        <v>35</v>
      </c>
      <c r="I27" s="53" t="s">
        <v>68</v>
      </c>
    </row>
    <row r="28" s="4" customFormat="1" ht="21.75" customHeight="1" spans="1:9">
      <c r="A28" s="35"/>
      <c r="B28" s="35"/>
      <c r="C28" s="36" t="s">
        <v>69</v>
      </c>
      <c r="D28" s="37">
        <v>66</v>
      </c>
      <c r="E28" s="34">
        <f t="shared" si="0"/>
        <v>2</v>
      </c>
      <c r="F28" s="37">
        <v>1</v>
      </c>
      <c r="G28" s="38">
        <v>1</v>
      </c>
      <c r="H28" s="34" t="s">
        <v>35</v>
      </c>
      <c r="I28" s="53"/>
    </row>
    <row r="29" s="4" customFormat="1" ht="21.75" customHeight="1" spans="1:9">
      <c r="A29" s="35"/>
      <c r="B29" s="35"/>
      <c r="C29" s="36" t="s">
        <v>70</v>
      </c>
      <c r="D29" s="37">
        <v>123</v>
      </c>
      <c r="E29" s="34">
        <f t="shared" si="0"/>
        <v>4</v>
      </c>
      <c r="F29" s="37">
        <v>2</v>
      </c>
      <c r="G29" s="38">
        <v>2</v>
      </c>
      <c r="H29" s="34" t="s">
        <v>35</v>
      </c>
      <c r="I29" s="34" t="s">
        <v>54</v>
      </c>
    </row>
    <row r="30" s="4" customFormat="1" ht="21.75" customHeight="1" spans="1:9">
      <c r="A30" s="35"/>
      <c r="B30" s="35"/>
      <c r="C30" s="36" t="s">
        <v>71</v>
      </c>
      <c r="D30" s="37">
        <v>683</v>
      </c>
      <c r="E30" s="34">
        <f t="shared" si="0"/>
        <v>3</v>
      </c>
      <c r="F30" s="37">
        <v>3</v>
      </c>
      <c r="G30" s="38">
        <v>0</v>
      </c>
      <c r="H30" s="34" t="s">
        <v>35</v>
      </c>
      <c r="I30" s="55"/>
    </row>
    <row r="31" s="4" customFormat="1" ht="21.75" customHeight="1" spans="1:9">
      <c r="A31" s="35"/>
      <c r="B31" s="35"/>
      <c r="C31" s="36" t="s">
        <v>72</v>
      </c>
      <c r="D31" s="37">
        <v>183</v>
      </c>
      <c r="E31" s="34">
        <f t="shared" si="0"/>
        <v>1</v>
      </c>
      <c r="F31" s="37">
        <v>1</v>
      </c>
      <c r="G31" s="38">
        <v>0</v>
      </c>
      <c r="H31" s="34" t="s">
        <v>35</v>
      </c>
      <c r="I31" s="55"/>
    </row>
    <row r="32" s="4" customFormat="1" ht="21.75" customHeight="1" spans="1:9">
      <c r="A32" s="35"/>
      <c r="B32" s="35"/>
      <c r="C32" s="36" t="s">
        <v>73</v>
      </c>
      <c r="D32" s="37">
        <v>396</v>
      </c>
      <c r="E32" s="34">
        <f t="shared" si="0"/>
        <v>1</v>
      </c>
      <c r="F32" s="37">
        <v>0</v>
      </c>
      <c r="G32" s="38">
        <v>1</v>
      </c>
      <c r="H32" s="34" t="s">
        <v>35</v>
      </c>
      <c r="I32" s="55"/>
    </row>
    <row r="33" s="4" customFormat="1" ht="21.75" customHeight="1" spans="1:9">
      <c r="A33" s="35"/>
      <c r="B33" s="35"/>
      <c r="C33" s="36" t="s">
        <v>74</v>
      </c>
      <c r="D33" s="37">
        <v>142</v>
      </c>
      <c r="E33" s="34">
        <f t="shared" si="0"/>
        <v>2</v>
      </c>
      <c r="F33" s="37">
        <v>2</v>
      </c>
      <c r="G33" s="38">
        <v>0</v>
      </c>
      <c r="H33" s="34" t="s">
        <v>35</v>
      </c>
      <c r="I33" s="55"/>
    </row>
    <row r="34" s="4" customFormat="1" ht="21.75" customHeight="1" spans="1:9">
      <c r="A34" s="42"/>
      <c r="B34" s="42"/>
      <c r="C34" s="36" t="s">
        <v>75</v>
      </c>
      <c r="D34" s="37">
        <v>689</v>
      </c>
      <c r="E34" s="34">
        <f t="shared" si="0"/>
        <v>2</v>
      </c>
      <c r="F34" s="37">
        <v>1</v>
      </c>
      <c r="G34" s="38">
        <v>1</v>
      </c>
      <c r="H34" s="34" t="s">
        <v>35</v>
      </c>
      <c r="I34" s="57"/>
    </row>
    <row r="35" s="1" customFormat="1" ht="20.25" customHeight="1" spans="1:9">
      <c r="A35" s="19" t="s">
        <v>25</v>
      </c>
      <c r="B35" s="20" t="s">
        <v>26</v>
      </c>
      <c r="C35" s="21" t="s">
        <v>27</v>
      </c>
      <c r="D35" s="22" t="s">
        <v>3</v>
      </c>
      <c r="E35" s="23" t="s">
        <v>28</v>
      </c>
      <c r="F35" s="24" t="s">
        <v>29</v>
      </c>
      <c r="G35" s="24"/>
      <c r="H35" s="25" t="s">
        <v>30</v>
      </c>
      <c r="I35" s="51" t="s">
        <v>7</v>
      </c>
    </row>
    <row r="36" s="1" customFormat="1" ht="29.25" customHeight="1" spans="1:9">
      <c r="A36" s="26"/>
      <c r="B36" s="27"/>
      <c r="C36" s="28"/>
      <c r="D36" s="29"/>
      <c r="E36" s="30"/>
      <c r="F36" s="24" t="s">
        <v>31</v>
      </c>
      <c r="G36" s="24" t="s">
        <v>32</v>
      </c>
      <c r="H36" s="25"/>
      <c r="I36" s="52"/>
    </row>
    <row r="37" s="4" customFormat="1" ht="21" customHeight="1" spans="1:9">
      <c r="A37" s="31" t="s">
        <v>10</v>
      </c>
      <c r="B37" s="31" t="s">
        <v>33</v>
      </c>
      <c r="C37" s="36" t="s">
        <v>76</v>
      </c>
      <c r="D37" s="37">
        <v>650</v>
      </c>
      <c r="E37" s="34">
        <f t="shared" si="0"/>
        <v>1</v>
      </c>
      <c r="F37" s="37">
        <v>0</v>
      </c>
      <c r="G37" s="38">
        <v>1</v>
      </c>
      <c r="H37" s="34" t="s">
        <v>35</v>
      </c>
      <c r="I37" s="55"/>
    </row>
    <row r="38" s="4" customFormat="1" ht="21" customHeight="1" spans="1:9">
      <c r="A38" s="35"/>
      <c r="B38" s="35"/>
      <c r="C38" s="36" t="s">
        <v>77</v>
      </c>
      <c r="D38" s="37">
        <v>168</v>
      </c>
      <c r="E38" s="34">
        <f t="shared" si="0"/>
        <v>3</v>
      </c>
      <c r="F38" s="37">
        <v>2</v>
      </c>
      <c r="G38" s="38">
        <v>1</v>
      </c>
      <c r="H38" s="34" t="s">
        <v>35</v>
      </c>
      <c r="I38" s="55"/>
    </row>
    <row r="39" s="4" customFormat="1" ht="21" customHeight="1" spans="1:9">
      <c r="A39" s="35"/>
      <c r="B39" s="35"/>
      <c r="C39" s="36" t="s">
        <v>78</v>
      </c>
      <c r="D39" s="37">
        <v>269</v>
      </c>
      <c r="E39" s="34">
        <f t="shared" si="0"/>
        <v>4</v>
      </c>
      <c r="F39" s="37">
        <v>4</v>
      </c>
      <c r="G39" s="38">
        <v>0</v>
      </c>
      <c r="H39" s="34" t="s">
        <v>35</v>
      </c>
      <c r="I39" s="55"/>
    </row>
    <row r="40" s="4" customFormat="1" ht="21" customHeight="1" spans="1:9">
      <c r="A40" s="35"/>
      <c r="B40" s="35"/>
      <c r="C40" s="36" t="s">
        <v>79</v>
      </c>
      <c r="D40" s="37">
        <v>838</v>
      </c>
      <c r="E40" s="34">
        <f t="shared" si="0"/>
        <v>4</v>
      </c>
      <c r="F40" s="37">
        <v>4</v>
      </c>
      <c r="G40" s="38">
        <v>0</v>
      </c>
      <c r="H40" s="34" t="s">
        <v>35</v>
      </c>
      <c r="I40" s="55"/>
    </row>
    <row r="41" s="4" customFormat="1" ht="21" customHeight="1" spans="1:9">
      <c r="A41" s="35"/>
      <c r="B41" s="35"/>
      <c r="C41" s="36" t="s">
        <v>80</v>
      </c>
      <c r="D41" s="37">
        <v>583</v>
      </c>
      <c r="E41" s="34">
        <f t="shared" si="0"/>
        <v>9</v>
      </c>
      <c r="F41" s="37">
        <v>8</v>
      </c>
      <c r="G41" s="38">
        <v>1</v>
      </c>
      <c r="H41" s="34" t="s">
        <v>35</v>
      </c>
      <c r="I41" s="55"/>
    </row>
    <row r="42" s="4" customFormat="1" ht="21" customHeight="1" spans="1:9">
      <c r="A42" s="35"/>
      <c r="B42" s="35"/>
      <c r="C42" s="36" t="s">
        <v>81</v>
      </c>
      <c r="D42" s="37">
        <v>853</v>
      </c>
      <c r="E42" s="34">
        <f t="shared" si="0"/>
        <v>2</v>
      </c>
      <c r="F42" s="37">
        <v>2</v>
      </c>
      <c r="G42" s="38">
        <v>0</v>
      </c>
      <c r="H42" s="34" t="s">
        <v>35</v>
      </c>
      <c r="I42" s="55"/>
    </row>
    <row r="43" s="4" customFormat="1" ht="21" customHeight="1" spans="1:9">
      <c r="A43" s="35"/>
      <c r="B43" s="35"/>
      <c r="C43" s="36" t="s">
        <v>82</v>
      </c>
      <c r="D43" s="37">
        <v>1521</v>
      </c>
      <c r="E43" s="34">
        <f t="shared" si="0"/>
        <v>2</v>
      </c>
      <c r="F43" s="37">
        <v>1</v>
      </c>
      <c r="G43" s="38">
        <v>1</v>
      </c>
      <c r="H43" s="34" t="s">
        <v>35</v>
      </c>
      <c r="I43" s="55"/>
    </row>
    <row r="44" s="4" customFormat="1" ht="21" customHeight="1" spans="1:9">
      <c r="A44" s="35"/>
      <c r="B44" s="35"/>
      <c r="C44" s="36" t="s">
        <v>83</v>
      </c>
      <c r="D44" s="37">
        <v>420</v>
      </c>
      <c r="E44" s="34">
        <f t="shared" si="0"/>
        <v>2</v>
      </c>
      <c r="F44" s="37">
        <v>2</v>
      </c>
      <c r="G44" s="38">
        <v>0</v>
      </c>
      <c r="H44" s="34" t="s">
        <v>35</v>
      </c>
      <c r="I44" s="55"/>
    </row>
    <row r="45" s="4" customFormat="1" ht="21" customHeight="1" spans="1:9">
      <c r="A45" s="35"/>
      <c r="B45" s="35"/>
      <c r="C45" s="36" t="s">
        <v>84</v>
      </c>
      <c r="D45" s="37">
        <v>102</v>
      </c>
      <c r="E45" s="34">
        <f t="shared" si="0"/>
        <v>1</v>
      </c>
      <c r="F45" s="37">
        <v>1</v>
      </c>
      <c r="G45" s="38">
        <v>0</v>
      </c>
      <c r="H45" s="34" t="s">
        <v>35</v>
      </c>
      <c r="I45" s="55"/>
    </row>
    <row r="46" s="4" customFormat="1" ht="20.25" customHeight="1" spans="1:9">
      <c r="A46" s="35"/>
      <c r="B46" s="35"/>
      <c r="C46" s="36" t="s">
        <v>85</v>
      </c>
      <c r="D46" s="37">
        <v>89</v>
      </c>
      <c r="E46" s="34">
        <f t="shared" si="0"/>
        <v>3</v>
      </c>
      <c r="F46" s="37">
        <v>3</v>
      </c>
      <c r="G46" s="38">
        <v>0</v>
      </c>
      <c r="H46" s="34" t="s">
        <v>35</v>
      </c>
      <c r="I46" s="55"/>
    </row>
    <row r="47" s="4" customFormat="1" ht="20.25" customHeight="1" spans="1:9">
      <c r="A47" s="35"/>
      <c r="B47" s="35"/>
      <c r="C47" s="36" t="s">
        <v>86</v>
      </c>
      <c r="D47" s="37">
        <v>153</v>
      </c>
      <c r="E47" s="34">
        <f t="shared" si="0"/>
        <v>5</v>
      </c>
      <c r="F47" s="37">
        <v>4</v>
      </c>
      <c r="G47" s="38">
        <v>1</v>
      </c>
      <c r="H47" s="34" t="s">
        <v>35</v>
      </c>
      <c r="I47" s="53" t="s">
        <v>87</v>
      </c>
    </row>
    <row r="48" s="4" customFormat="1" ht="23.25" customHeight="1" spans="1:9">
      <c r="A48" s="35"/>
      <c r="B48" s="35"/>
      <c r="C48" s="36" t="s">
        <v>88</v>
      </c>
      <c r="D48" s="37">
        <v>1023</v>
      </c>
      <c r="E48" s="34">
        <f t="shared" si="0"/>
        <v>16</v>
      </c>
      <c r="F48" s="37">
        <v>16</v>
      </c>
      <c r="G48" s="38">
        <v>0</v>
      </c>
      <c r="H48" s="34" t="s">
        <v>35</v>
      </c>
      <c r="I48" s="53"/>
    </row>
    <row r="49" s="2" customFormat="1" ht="35.25" customHeight="1" spans="1:9">
      <c r="A49" s="35"/>
      <c r="B49" s="35"/>
      <c r="C49" s="43" t="s">
        <v>89</v>
      </c>
      <c r="D49" s="33">
        <v>210</v>
      </c>
      <c r="E49" s="34">
        <f t="shared" si="0"/>
        <v>3</v>
      </c>
      <c r="F49" s="33">
        <v>3</v>
      </c>
      <c r="G49" s="34">
        <v>0</v>
      </c>
      <c r="H49" s="34" t="s">
        <v>35</v>
      </c>
      <c r="I49" s="53"/>
    </row>
    <row r="50" s="2" customFormat="1" ht="33.75" customHeight="1" spans="1:9">
      <c r="A50" s="35"/>
      <c r="B50" s="35"/>
      <c r="C50" s="43" t="s">
        <v>90</v>
      </c>
      <c r="D50" s="33">
        <v>163</v>
      </c>
      <c r="E50" s="34">
        <f t="shared" si="0"/>
        <v>6</v>
      </c>
      <c r="F50" s="33">
        <v>1</v>
      </c>
      <c r="G50" s="34">
        <v>5</v>
      </c>
      <c r="H50" s="34" t="s">
        <v>35</v>
      </c>
      <c r="I50" s="53" t="s">
        <v>91</v>
      </c>
    </row>
    <row r="51" s="2" customFormat="1" ht="39.75" customHeight="1" spans="1:9">
      <c r="A51" s="35"/>
      <c r="B51" s="35"/>
      <c r="C51" s="43" t="s">
        <v>92</v>
      </c>
      <c r="D51" s="33">
        <v>170</v>
      </c>
      <c r="E51" s="34">
        <f t="shared" si="0"/>
        <v>3</v>
      </c>
      <c r="F51" s="33">
        <v>2</v>
      </c>
      <c r="G51" s="34">
        <v>1</v>
      </c>
      <c r="H51" s="34" t="s">
        <v>35</v>
      </c>
      <c r="I51" s="53" t="s">
        <v>93</v>
      </c>
    </row>
    <row r="52" s="2" customFormat="1" ht="44.25" customHeight="1" spans="1:9">
      <c r="A52" s="35"/>
      <c r="B52" s="35"/>
      <c r="C52" s="43" t="s">
        <v>94</v>
      </c>
      <c r="D52" s="33">
        <v>132</v>
      </c>
      <c r="E52" s="34">
        <f t="shared" si="0"/>
        <v>3</v>
      </c>
      <c r="F52" s="33">
        <v>0</v>
      </c>
      <c r="G52" s="34">
        <v>3</v>
      </c>
      <c r="H52" s="34" t="s">
        <v>35</v>
      </c>
      <c r="I52" s="53" t="s">
        <v>95</v>
      </c>
    </row>
    <row r="53" s="2" customFormat="1" ht="48" spans="1:9">
      <c r="A53" s="35"/>
      <c r="B53" s="35"/>
      <c r="C53" s="43" t="s">
        <v>96</v>
      </c>
      <c r="D53" s="33">
        <v>523</v>
      </c>
      <c r="E53" s="34">
        <f t="shared" si="0"/>
        <v>5</v>
      </c>
      <c r="F53" s="33">
        <v>3</v>
      </c>
      <c r="G53" s="34">
        <v>2</v>
      </c>
      <c r="H53" s="34" t="s">
        <v>35</v>
      </c>
      <c r="I53" s="53" t="s">
        <v>97</v>
      </c>
    </row>
    <row r="54" s="2" customFormat="1" ht="41.25" customHeight="1" spans="1:9">
      <c r="A54" s="35"/>
      <c r="B54" s="35"/>
      <c r="C54" s="43" t="s">
        <v>98</v>
      </c>
      <c r="D54" s="33">
        <v>162</v>
      </c>
      <c r="E54" s="34">
        <f t="shared" si="0"/>
        <v>2</v>
      </c>
      <c r="F54" s="33">
        <v>0</v>
      </c>
      <c r="G54" s="34">
        <v>2</v>
      </c>
      <c r="H54" s="34" t="s">
        <v>35</v>
      </c>
      <c r="I54" s="53" t="s">
        <v>99</v>
      </c>
    </row>
    <row r="55" s="2" customFormat="1" ht="43.5" customHeight="1" spans="1:9">
      <c r="A55" s="35"/>
      <c r="B55" s="35"/>
      <c r="C55" s="43" t="s">
        <v>100</v>
      </c>
      <c r="D55" s="33">
        <v>325</v>
      </c>
      <c r="E55" s="34">
        <f t="shared" si="0"/>
        <v>1</v>
      </c>
      <c r="F55" s="33">
        <v>1</v>
      </c>
      <c r="G55" s="34">
        <v>0</v>
      </c>
      <c r="H55" s="34" t="s">
        <v>35</v>
      </c>
      <c r="I55" s="53" t="s">
        <v>101</v>
      </c>
    </row>
    <row r="56" s="2" customFormat="1" ht="28.5" customHeight="1" spans="1:9">
      <c r="A56" s="35"/>
      <c r="B56" s="35"/>
      <c r="C56" s="43" t="s">
        <v>102</v>
      </c>
      <c r="D56" s="33">
        <v>265</v>
      </c>
      <c r="E56" s="34">
        <f t="shared" si="0"/>
        <v>6</v>
      </c>
      <c r="F56" s="33">
        <v>2</v>
      </c>
      <c r="G56" s="34">
        <v>4</v>
      </c>
      <c r="H56" s="34" t="s">
        <v>35</v>
      </c>
      <c r="I56" s="53" t="s">
        <v>103</v>
      </c>
    </row>
    <row r="57" s="2" customFormat="1" ht="21.75" customHeight="1" spans="1:9">
      <c r="A57" s="35"/>
      <c r="B57" s="35"/>
      <c r="C57" s="43" t="s">
        <v>104</v>
      </c>
      <c r="D57" s="33">
        <v>180</v>
      </c>
      <c r="E57" s="34">
        <f t="shared" si="0"/>
        <v>1</v>
      </c>
      <c r="F57" s="33">
        <v>0</v>
      </c>
      <c r="G57" s="34">
        <v>1</v>
      </c>
      <c r="H57" s="34" t="s">
        <v>35</v>
      </c>
      <c r="I57" s="53"/>
    </row>
    <row r="58" s="2" customFormat="1" ht="36" customHeight="1" spans="1:9">
      <c r="A58" s="35"/>
      <c r="B58" s="35"/>
      <c r="C58" s="43" t="s">
        <v>105</v>
      </c>
      <c r="D58" s="33">
        <v>113</v>
      </c>
      <c r="E58" s="34">
        <f t="shared" si="0"/>
        <v>3</v>
      </c>
      <c r="F58" s="33">
        <v>2</v>
      </c>
      <c r="G58" s="34">
        <v>1</v>
      </c>
      <c r="H58" s="34" t="s">
        <v>35</v>
      </c>
      <c r="I58" s="55"/>
    </row>
    <row r="59" s="4" customFormat="1" ht="19.5" customHeight="1" spans="1:9">
      <c r="A59" s="35"/>
      <c r="B59" s="35"/>
      <c r="C59" s="44" t="s">
        <v>106</v>
      </c>
      <c r="D59" s="37">
        <v>1560</v>
      </c>
      <c r="E59" s="34">
        <f t="shared" si="0"/>
        <v>26</v>
      </c>
      <c r="F59" s="37">
        <v>21</v>
      </c>
      <c r="G59" s="38">
        <v>5</v>
      </c>
      <c r="H59" s="34" t="s">
        <v>35</v>
      </c>
      <c r="I59" s="55"/>
    </row>
    <row r="60" s="4" customFormat="1" ht="29.25" customHeight="1" spans="1:9">
      <c r="A60" s="35"/>
      <c r="B60" s="35"/>
      <c r="C60" s="44" t="s">
        <v>107</v>
      </c>
      <c r="D60" s="37">
        <v>50</v>
      </c>
      <c r="E60" s="34">
        <f t="shared" si="0"/>
        <v>3</v>
      </c>
      <c r="F60" s="37">
        <v>0</v>
      </c>
      <c r="G60" s="38">
        <v>3</v>
      </c>
      <c r="H60" s="34" t="s">
        <v>44</v>
      </c>
      <c r="I60" s="55"/>
    </row>
    <row r="61" s="4" customFormat="1" ht="21.75" customHeight="1" spans="1:9">
      <c r="A61" s="35"/>
      <c r="B61" s="35"/>
      <c r="C61" s="44" t="s">
        <v>108</v>
      </c>
      <c r="D61" s="37">
        <v>330</v>
      </c>
      <c r="E61" s="34">
        <f t="shared" si="0"/>
        <v>3</v>
      </c>
      <c r="F61" s="37">
        <v>0</v>
      </c>
      <c r="G61" s="38">
        <v>3</v>
      </c>
      <c r="H61" s="34" t="s">
        <v>35</v>
      </c>
      <c r="I61" s="55"/>
    </row>
    <row r="62" s="3" customFormat="1" ht="24.75" customHeight="1" spans="1:9">
      <c r="A62" s="42"/>
      <c r="B62" s="42"/>
      <c r="C62" s="45" t="s">
        <v>109</v>
      </c>
      <c r="D62" s="46">
        <f>SUM(D5:D61)</f>
        <v>21123</v>
      </c>
      <c r="E62" s="47">
        <f t="shared" ref="E62:G62" si="1">SUM(E5:E61)</f>
        <v>359</v>
      </c>
      <c r="F62" s="47">
        <f t="shared" si="1"/>
        <v>310</v>
      </c>
      <c r="G62" s="46">
        <f t="shared" si="1"/>
        <v>49</v>
      </c>
      <c r="H62" s="48"/>
      <c r="I62" s="48"/>
    </row>
    <row r="63" s="1" customFormat="1" ht="20.25" customHeight="1" spans="1:9">
      <c r="A63" s="19" t="s">
        <v>25</v>
      </c>
      <c r="B63" s="20" t="s">
        <v>26</v>
      </c>
      <c r="C63" s="21" t="s">
        <v>27</v>
      </c>
      <c r="D63" s="22" t="s">
        <v>3</v>
      </c>
      <c r="E63" s="23" t="s">
        <v>28</v>
      </c>
      <c r="F63" s="24" t="s">
        <v>29</v>
      </c>
      <c r="G63" s="24"/>
      <c r="H63" s="25" t="s">
        <v>30</v>
      </c>
      <c r="I63" s="51" t="s">
        <v>7</v>
      </c>
    </row>
    <row r="64" s="1" customFormat="1" ht="29.25" customHeight="1" spans="1:9">
      <c r="A64" s="26"/>
      <c r="B64" s="27"/>
      <c r="C64" s="28"/>
      <c r="D64" s="29"/>
      <c r="E64" s="30"/>
      <c r="F64" s="24" t="s">
        <v>31</v>
      </c>
      <c r="G64" s="24" t="s">
        <v>32</v>
      </c>
      <c r="H64" s="25"/>
      <c r="I64" s="52"/>
    </row>
    <row r="65" s="4" customFormat="1" ht="21.75" customHeight="1" spans="1:9">
      <c r="A65" s="58" t="s">
        <v>10</v>
      </c>
      <c r="B65" s="59" t="s">
        <v>110</v>
      </c>
      <c r="C65" s="36" t="s">
        <v>111</v>
      </c>
      <c r="D65" s="37">
        <v>751</v>
      </c>
      <c r="E65" s="34">
        <f t="shared" si="0"/>
        <v>2</v>
      </c>
      <c r="F65" s="37">
        <v>2</v>
      </c>
      <c r="G65" s="38">
        <v>0</v>
      </c>
      <c r="H65" s="34" t="s">
        <v>44</v>
      </c>
      <c r="I65" s="55"/>
    </row>
    <row r="66" s="4" customFormat="1" ht="21.75" customHeight="1" spans="1:9">
      <c r="A66" s="60"/>
      <c r="B66" s="59"/>
      <c r="C66" s="36" t="s">
        <v>112</v>
      </c>
      <c r="D66" s="37">
        <v>682</v>
      </c>
      <c r="E66" s="34">
        <f t="shared" si="0"/>
        <v>3</v>
      </c>
      <c r="F66" s="37">
        <v>2</v>
      </c>
      <c r="G66" s="38">
        <v>1</v>
      </c>
      <c r="H66" s="34" t="s">
        <v>44</v>
      </c>
      <c r="I66" s="55"/>
    </row>
    <row r="67" s="4" customFormat="1" ht="21.75" customHeight="1" spans="1:9">
      <c r="A67" s="60"/>
      <c r="B67" s="59"/>
      <c r="C67" s="36" t="s">
        <v>113</v>
      </c>
      <c r="D67" s="37">
        <v>244</v>
      </c>
      <c r="E67" s="34">
        <f t="shared" si="0"/>
        <v>1</v>
      </c>
      <c r="F67" s="37">
        <v>1</v>
      </c>
      <c r="G67" s="38">
        <v>0</v>
      </c>
      <c r="H67" s="34" t="s">
        <v>44</v>
      </c>
      <c r="I67" s="55"/>
    </row>
    <row r="68" s="4" customFormat="1" ht="21.75" customHeight="1" spans="1:9">
      <c r="A68" s="60"/>
      <c r="B68" s="59"/>
      <c r="C68" s="36" t="s">
        <v>114</v>
      </c>
      <c r="D68" s="37">
        <v>577</v>
      </c>
      <c r="E68" s="34">
        <f t="shared" si="0"/>
        <v>3</v>
      </c>
      <c r="F68" s="37">
        <v>3</v>
      </c>
      <c r="G68" s="38">
        <v>0</v>
      </c>
      <c r="H68" s="34" t="s">
        <v>35</v>
      </c>
      <c r="I68" s="55"/>
    </row>
    <row r="69" s="4" customFormat="1" ht="21.75" customHeight="1" spans="1:9">
      <c r="A69" s="60"/>
      <c r="B69" s="59"/>
      <c r="C69" s="36" t="s">
        <v>115</v>
      </c>
      <c r="D69" s="37">
        <v>441</v>
      </c>
      <c r="E69" s="34">
        <f t="shared" si="0"/>
        <v>2</v>
      </c>
      <c r="F69" s="37">
        <v>2</v>
      </c>
      <c r="G69" s="38">
        <v>0</v>
      </c>
      <c r="H69" s="34" t="s">
        <v>35</v>
      </c>
      <c r="I69" s="55"/>
    </row>
    <row r="70" s="4" customFormat="1" ht="21.75" customHeight="1" spans="1:9">
      <c r="A70" s="60"/>
      <c r="B70" s="59"/>
      <c r="C70" s="36" t="s">
        <v>116</v>
      </c>
      <c r="D70" s="37">
        <v>582</v>
      </c>
      <c r="E70" s="61">
        <f t="shared" si="0"/>
        <v>1</v>
      </c>
      <c r="F70" s="62">
        <v>0</v>
      </c>
      <c r="G70" s="62">
        <v>1</v>
      </c>
      <c r="H70" s="61" t="s">
        <v>44</v>
      </c>
      <c r="I70" s="34" t="s">
        <v>54</v>
      </c>
    </row>
    <row r="71" s="4" customFormat="1" ht="21.75" customHeight="1" spans="1:9">
      <c r="A71" s="60"/>
      <c r="B71" s="59"/>
      <c r="C71" s="36" t="s">
        <v>117</v>
      </c>
      <c r="D71" s="37">
        <v>621</v>
      </c>
      <c r="E71" s="63"/>
      <c r="F71" s="64"/>
      <c r="G71" s="64"/>
      <c r="H71" s="63"/>
      <c r="I71" s="34" t="s">
        <v>54</v>
      </c>
    </row>
    <row r="72" s="4" customFormat="1" ht="21.75" customHeight="1" spans="1:9">
      <c r="A72" s="60"/>
      <c r="B72" s="59"/>
      <c r="C72" s="36" t="s">
        <v>118</v>
      </c>
      <c r="D72" s="37">
        <v>435</v>
      </c>
      <c r="E72" s="65"/>
      <c r="F72" s="66"/>
      <c r="G72" s="66"/>
      <c r="H72" s="65"/>
      <c r="I72" s="55"/>
    </row>
    <row r="73" s="3" customFormat="1" ht="21.75" customHeight="1" spans="1:9">
      <c r="A73" s="60"/>
      <c r="B73" s="59"/>
      <c r="C73" s="45" t="s">
        <v>109</v>
      </c>
      <c r="D73" s="46">
        <f>SUM(D65:D72)</f>
        <v>4333</v>
      </c>
      <c r="E73" s="47">
        <f t="shared" ref="E73:G73" si="2">SUM(E65:E72)</f>
        <v>12</v>
      </c>
      <c r="F73" s="46">
        <f t="shared" si="2"/>
        <v>10</v>
      </c>
      <c r="G73" s="46">
        <f t="shared" si="2"/>
        <v>2</v>
      </c>
      <c r="H73" s="48"/>
      <c r="I73" s="48"/>
    </row>
    <row r="74" s="3" customFormat="1" ht="21.75" customHeight="1" spans="1:9">
      <c r="A74" s="60"/>
      <c r="B74" s="59" t="s">
        <v>119</v>
      </c>
      <c r="C74" s="36" t="s">
        <v>120</v>
      </c>
      <c r="D74" s="67">
        <v>747</v>
      </c>
      <c r="E74" s="34">
        <f>F74+G74</f>
        <v>2</v>
      </c>
      <c r="F74" s="37">
        <v>2</v>
      </c>
      <c r="G74" s="38">
        <v>0</v>
      </c>
      <c r="H74" s="34" t="s">
        <v>44</v>
      </c>
      <c r="I74" s="34" t="s">
        <v>54</v>
      </c>
    </row>
    <row r="75" s="3" customFormat="1" ht="21.75" customHeight="1" spans="1:9">
      <c r="A75" s="60"/>
      <c r="B75" s="59"/>
      <c r="C75" s="36" t="s">
        <v>121</v>
      </c>
      <c r="D75" s="67">
        <v>627</v>
      </c>
      <c r="E75" s="34">
        <f t="shared" ref="E75:E85" si="3">F75+G75</f>
        <v>2</v>
      </c>
      <c r="F75" s="37">
        <v>2</v>
      </c>
      <c r="G75" s="38">
        <v>0</v>
      </c>
      <c r="H75" s="34" t="s">
        <v>44</v>
      </c>
      <c r="I75" s="55"/>
    </row>
    <row r="76" s="3" customFormat="1" ht="21.75" customHeight="1" spans="1:9">
      <c r="A76" s="60"/>
      <c r="B76" s="59"/>
      <c r="C76" s="36" t="s">
        <v>122</v>
      </c>
      <c r="D76" s="67">
        <v>510</v>
      </c>
      <c r="E76" s="34">
        <f t="shared" si="3"/>
        <v>1</v>
      </c>
      <c r="F76" s="37">
        <v>1</v>
      </c>
      <c r="G76" s="38">
        <v>0</v>
      </c>
      <c r="H76" s="34" t="s">
        <v>44</v>
      </c>
      <c r="I76" s="55"/>
    </row>
    <row r="77" s="3" customFormat="1" ht="21.75" customHeight="1" spans="1:9">
      <c r="A77" s="60"/>
      <c r="B77" s="59"/>
      <c r="C77" s="36" t="s">
        <v>123</v>
      </c>
      <c r="D77" s="67">
        <v>462</v>
      </c>
      <c r="E77" s="34">
        <f t="shared" si="3"/>
        <v>1</v>
      </c>
      <c r="F77" s="37">
        <v>1</v>
      </c>
      <c r="G77" s="38">
        <v>0</v>
      </c>
      <c r="H77" s="34" t="s">
        <v>44</v>
      </c>
      <c r="I77" s="55"/>
    </row>
    <row r="78" s="3" customFormat="1" ht="21.75" customHeight="1" spans="1:9">
      <c r="A78" s="60"/>
      <c r="B78" s="59"/>
      <c r="C78" s="45" t="s">
        <v>109</v>
      </c>
      <c r="D78" s="68">
        <f>SUM(D74:D77)</f>
        <v>2346</v>
      </c>
      <c r="E78" s="69">
        <f t="shared" ref="E78:G78" si="4">SUM(E74:E77)</f>
        <v>6</v>
      </c>
      <c r="F78" s="68">
        <f t="shared" si="4"/>
        <v>6</v>
      </c>
      <c r="G78" s="68">
        <f t="shared" si="4"/>
        <v>0</v>
      </c>
      <c r="H78" s="70"/>
      <c r="I78" s="70"/>
    </row>
    <row r="79" s="3" customFormat="1" ht="21.75" customHeight="1" spans="1:9">
      <c r="A79" s="60"/>
      <c r="B79" s="59" t="s">
        <v>124</v>
      </c>
      <c r="C79" s="36" t="s">
        <v>125</v>
      </c>
      <c r="D79" s="67">
        <v>531</v>
      </c>
      <c r="E79" s="34">
        <f t="shared" si="3"/>
        <v>2</v>
      </c>
      <c r="F79" s="37">
        <v>2</v>
      </c>
      <c r="G79" s="38">
        <v>0</v>
      </c>
      <c r="H79" s="34" t="s">
        <v>35</v>
      </c>
      <c r="I79" s="55"/>
    </row>
    <row r="80" s="3" customFormat="1" ht="21.75" customHeight="1" spans="1:9">
      <c r="A80" s="60"/>
      <c r="B80" s="59"/>
      <c r="C80" s="36" t="s">
        <v>126</v>
      </c>
      <c r="D80" s="67">
        <v>573</v>
      </c>
      <c r="E80" s="34">
        <f t="shared" si="3"/>
        <v>6</v>
      </c>
      <c r="F80" s="37">
        <v>4</v>
      </c>
      <c r="G80" s="38">
        <v>2</v>
      </c>
      <c r="H80" s="34" t="s">
        <v>35</v>
      </c>
      <c r="I80" s="34" t="s">
        <v>54</v>
      </c>
    </row>
    <row r="81" s="3" customFormat="1" ht="21.75" customHeight="1" spans="1:9">
      <c r="A81" s="60"/>
      <c r="B81" s="59"/>
      <c r="C81" s="36" t="s">
        <v>127</v>
      </c>
      <c r="D81" s="67">
        <v>516</v>
      </c>
      <c r="E81" s="34">
        <f t="shared" si="3"/>
        <v>4</v>
      </c>
      <c r="F81" s="37">
        <v>4</v>
      </c>
      <c r="G81" s="38">
        <v>0</v>
      </c>
      <c r="H81" s="34" t="s">
        <v>35</v>
      </c>
      <c r="I81" s="55"/>
    </row>
    <row r="82" s="3" customFormat="1" ht="21.75" customHeight="1" spans="1:9">
      <c r="A82" s="60"/>
      <c r="B82" s="59"/>
      <c r="C82" s="36" t="s">
        <v>128</v>
      </c>
      <c r="D82" s="67">
        <v>327</v>
      </c>
      <c r="E82" s="34">
        <f t="shared" si="3"/>
        <v>1</v>
      </c>
      <c r="F82" s="37">
        <v>0</v>
      </c>
      <c r="G82" s="38">
        <v>1</v>
      </c>
      <c r="H82" s="34" t="s">
        <v>44</v>
      </c>
      <c r="I82" s="55"/>
    </row>
    <row r="83" s="3" customFormat="1" ht="27.75" customHeight="1" spans="1:9">
      <c r="A83" s="60"/>
      <c r="B83" s="59"/>
      <c r="C83" s="36" t="s">
        <v>129</v>
      </c>
      <c r="D83" s="67">
        <v>315</v>
      </c>
      <c r="E83" s="34">
        <f t="shared" si="3"/>
        <v>3</v>
      </c>
      <c r="F83" s="37">
        <v>3</v>
      </c>
      <c r="G83" s="38">
        <v>0</v>
      </c>
      <c r="H83" s="34" t="s">
        <v>35</v>
      </c>
      <c r="I83" s="55"/>
    </row>
    <row r="84" s="3" customFormat="1" ht="21.75" customHeight="1" spans="1:9">
      <c r="A84" s="60"/>
      <c r="B84" s="59"/>
      <c r="C84" s="36" t="s">
        <v>130</v>
      </c>
      <c r="D84" s="67">
        <v>133</v>
      </c>
      <c r="E84" s="34">
        <f t="shared" si="3"/>
        <v>2</v>
      </c>
      <c r="F84" s="37">
        <v>2</v>
      </c>
      <c r="G84" s="38">
        <v>0</v>
      </c>
      <c r="H84" s="34" t="s">
        <v>35</v>
      </c>
      <c r="I84" s="55"/>
    </row>
    <row r="85" s="3" customFormat="1" ht="21.75" customHeight="1" spans="1:9">
      <c r="A85" s="60"/>
      <c r="B85" s="59"/>
      <c r="C85" s="36" t="s">
        <v>131</v>
      </c>
      <c r="D85" s="37">
        <v>170</v>
      </c>
      <c r="E85" s="34">
        <f t="shared" si="3"/>
        <v>1</v>
      </c>
      <c r="F85" s="37">
        <v>1</v>
      </c>
      <c r="G85" s="38">
        <v>0</v>
      </c>
      <c r="H85" s="34" t="s">
        <v>35</v>
      </c>
      <c r="I85" s="57"/>
    </row>
    <row r="86" s="3" customFormat="1" ht="21.75" customHeight="1" spans="1:9">
      <c r="A86" s="60"/>
      <c r="B86" s="59"/>
      <c r="C86" s="45" t="s">
        <v>109</v>
      </c>
      <c r="D86" s="46">
        <f>SUM(D79:D85)</f>
        <v>2565</v>
      </c>
      <c r="E86" s="47">
        <f t="shared" ref="E86:G86" si="5">SUM(E79:E85)</f>
        <v>19</v>
      </c>
      <c r="F86" s="46">
        <f t="shared" si="5"/>
        <v>16</v>
      </c>
      <c r="G86" s="46">
        <f t="shared" si="5"/>
        <v>3</v>
      </c>
      <c r="H86" s="48"/>
      <c r="I86" s="48"/>
    </row>
    <row r="87" s="3" customFormat="1" ht="21.75" customHeight="1" spans="1:9">
      <c r="A87" s="71"/>
      <c r="B87" s="72" t="s">
        <v>132</v>
      </c>
      <c r="C87" s="73"/>
      <c r="D87" s="74">
        <f>D86+D78+D73+D62</f>
        <v>30367</v>
      </c>
      <c r="E87" s="74">
        <f t="shared" ref="E87:G87" si="6">E86+E78+E73+E62</f>
        <v>396</v>
      </c>
      <c r="F87" s="74">
        <f t="shared" si="6"/>
        <v>342</v>
      </c>
      <c r="G87" s="74">
        <f t="shared" si="6"/>
        <v>54</v>
      </c>
      <c r="H87" s="74"/>
      <c r="I87" s="74"/>
    </row>
    <row r="88" s="2" customFormat="1" ht="21.75" customHeight="1" spans="1:9">
      <c r="A88" s="75"/>
      <c r="B88" s="75"/>
      <c r="C88" s="75"/>
      <c r="D88" s="76"/>
      <c r="E88" s="76"/>
      <c r="F88" s="76"/>
      <c r="G88" s="76"/>
      <c r="H88" s="76"/>
      <c r="I88" s="76"/>
    </row>
    <row r="89" s="2" customFormat="1" ht="21.75" customHeight="1" spans="1:9">
      <c r="A89" s="75"/>
      <c r="B89" s="75"/>
      <c r="C89" s="75"/>
      <c r="D89" s="76"/>
      <c r="E89" s="76"/>
      <c r="F89" s="76"/>
      <c r="G89" s="76"/>
      <c r="H89" s="76"/>
      <c r="I89" s="76"/>
    </row>
    <row r="90" s="2" customFormat="1" ht="21.75" customHeight="1" spans="1:9">
      <c r="A90" s="75"/>
      <c r="B90" s="75"/>
      <c r="C90" s="75"/>
      <c r="D90" s="76"/>
      <c r="E90" s="76"/>
      <c r="F90" s="76"/>
      <c r="G90" s="76"/>
      <c r="H90" s="76"/>
      <c r="I90" s="76"/>
    </row>
    <row r="91" s="2" customFormat="1" ht="21.75" customHeight="1" spans="1:9">
      <c r="A91" s="75"/>
      <c r="B91" s="75"/>
      <c r="C91" s="75"/>
      <c r="D91" s="76"/>
      <c r="E91" s="76"/>
      <c r="F91" s="76"/>
      <c r="G91" s="76"/>
      <c r="H91" s="76"/>
      <c r="I91" s="76"/>
    </row>
    <row r="92" s="2" customFormat="1" ht="21.75" customHeight="1" spans="1:9">
      <c r="A92" s="75"/>
      <c r="B92" s="75"/>
      <c r="C92" s="75"/>
      <c r="D92" s="76"/>
      <c r="E92" s="76"/>
      <c r="F92" s="76"/>
      <c r="G92" s="76"/>
      <c r="H92" s="76"/>
      <c r="I92" s="76"/>
    </row>
    <row r="93" s="2" customFormat="1" ht="21.75" customHeight="1" spans="1:9">
      <c r="A93" s="75"/>
      <c r="B93" s="75"/>
      <c r="C93" s="75"/>
      <c r="D93" s="76"/>
      <c r="E93" s="76"/>
      <c r="F93" s="76"/>
      <c r="G93" s="76"/>
      <c r="H93" s="76"/>
      <c r="I93" s="76"/>
    </row>
    <row r="94" s="2" customFormat="1" ht="21.75" customHeight="1" spans="1:9">
      <c r="A94" s="75"/>
      <c r="B94" s="75"/>
      <c r="C94" s="75"/>
      <c r="D94" s="76"/>
      <c r="E94" s="76"/>
      <c r="F94" s="76"/>
      <c r="G94" s="76"/>
      <c r="H94" s="76"/>
      <c r="I94" s="76"/>
    </row>
    <row r="95" s="2" customFormat="1" ht="21.75" customHeight="1" spans="1:9">
      <c r="A95" s="75"/>
      <c r="B95" s="75"/>
      <c r="C95" s="75"/>
      <c r="D95" s="76"/>
      <c r="E95" s="76"/>
      <c r="F95" s="76"/>
      <c r="G95" s="76"/>
      <c r="H95" s="76"/>
      <c r="I95" s="76"/>
    </row>
    <row r="96" s="2" customFormat="1" ht="21.75" customHeight="1" spans="1:9">
      <c r="A96" s="75"/>
      <c r="B96" s="75"/>
      <c r="C96" s="75"/>
      <c r="D96" s="76"/>
      <c r="E96" s="76"/>
      <c r="F96" s="76"/>
      <c r="G96" s="76"/>
      <c r="H96" s="76"/>
      <c r="I96" s="76"/>
    </row>
    <row r="97" s="2" customFormat="1" ht="21.75" customHeight="1" spans="1:9">
      <c r="A97" s="75"/>
      <c r="B97" s="75"/>
      <c r="C97" s="75"/>
      <c r="D97" s="76"/>
      <c r="E97" s="76"/>
      <c r="F97" s="76"/>
      <c r="G97" s="76"/>
      <c r="H97" s="76"/>
      <c r="I97" s="76"/>
    </row>
    <row r="98" ht="29.25" customHeight="1" spans="1:10">
      <c r="A98" s="15" t="s">
        <v>133</v>
      </c>
      <c r="B98" s="15"/>
      <c r="C98" s="15"/>
      <c r="D98" s="15"/>
      <c r="E98" s="15"/>
      <c r="F98" s="15"/>
      <c r="G98" s="15"/>
      <c r="H98" s="15"/>
      <c r="I98" s="15"/>
      <c r="J98" s="49"/>
    </row>
    <row r="99" ht="19.5" customHeight="1" spans="1:9">
      <c r="A99" s="16" t="s">
        <v>24</v>
      </c>
      <c r="B99" s="16"/>
      <c r="C99" s="16"/>
      <c r="D99" s="16"/>
      <c r="E99" s="17"/>
      <c r="F99" s="17"/>
      <c r="G99" s="17"/>
      <c r="H99" s="18"/>
      <c r="I99" s="50"/>
    </row>
    <row r="100" s="1" customFormat="1" ht="20.25" customHeight="1" spans="1:9">
      <c r="A100" s="19" t="s">
        <v>25</v>
      </c>
      <c r="B100" s="20" t="s">
        <v>26</v>
      </c>
      <c r="C100" s="21" t="s">
        <v>27</v>
      </c>
      <c r="D100" s="22" t="s">
        <v>3</v>
      </c>
      <c r="E100" s="23" t="s">
        <v>28</v>
      </c>
      <c r="F100" s="24" t="s">
        <v>29</v>
      </c>
      <c r="G100" s="24"/>
      <c r="H100" s="25" t="s">
        <v>30</v>
      </c>
      <c r="I100" s="51" t="s">
        <v>7</v>
      </c>
    </row>
    <row r="101" s="1" customFormat="1" ht="29.25" customHeight="1" spans="1:9">
      <c r="A101" s="26"/>
      <c r="B101" s="27"/>
      <c r="C101" s="28"/>
      <c r="D101" s="29"/>
      <c r="E101" s="30"/>
      <c r="F101" s="24" t="s">
        <v>31</v>
      </c>
      <c r="G101" s="24" t="s">
        <v>32</v>
      </c>
      <c r="H101" s="25"/>
      <c r="I101" s="52"/>
    </row>
    <row r="102" s="3" customFormat="1" ht="24.75" customHeight="1" spans="1:9">
      <c r="A102" s="58" t="s">
        <v>11</v>
      </c>
      <c r="B102" s="59" t="s">
        <v>134</v>
      </c>
      <c r="C102" s="77" t="s">
        <v>135</v>
      </c>
      <c r="D102" s="78">
        <v>690</v>
      </c>
      <c r="E102" s="34">
        <f>F102+G102</f>
        <v>4</v>
      </c>
      <c r="F102" s="37">
        <v>4</v>
      </c>
      <c r="G102" s="38">
        <v>0</v>
      </c>
      <c r="H102" s="34" t="s">
        <v>44</v>
      </c>
      <c r="I102" s="57"/>
    </row>
    <row r="103" s="3" customFormat="1" ht="24.75" customHeight="1" spans="1:9">
      <c r="A103" s="60"/>
      <c r="B103" s="59"/>
      <c r="C103" s="79" t="s">
        <v>136</v>
      </c>
      <c r="D103" s="78">
        <v>1949</v>
      </c>
      <c r="E103" s="34">
        <f t="shared" ref="E103:E105" si="7">F103+G103</f>
        <v>10</v>
      </c>
      <c r="F103" s="37">
        <v>10</v>
      </c>
      <c r="G103" s="38">
        <v>0</v>
      </c>
      <c r="H103" s="34" t="s">
        <v>44</v>
      </c>
      <c r="I103" s="84" t="s">
        <v>137</v>
      </c>
    </row>
    <row r="104" s="3" customFormat="1" ht="24.75" customHeight="1" spans="1:9">
      <c r="A104" s="60"/>
      <c r="B104" s="59"/>
      <c r="C104" s="79" t="s">
        <v>138</v>
      </c>
      <c r="D104" s="78">
        <v>1822</v>
      </c>
      <c r="E104" s="34">
        <f t="shared" si="7"/>
        <v>6</v>
      </c>
      <c r="F104" s="37">
        <v>6</v>
      </c>
      <c r="G104" s="38">
        <v>0</v>
      </c>
      <c r="H104" s="34" t="s">
        <v>44</v>
      </c>
      <c r="I104" s="55"/>
    </row>
    <row r="105" s="3" customFormat="1" ht="24.75" customHeight="1" spans="1:9">
      <c r="A105" s="60"/>
      <c r="B105" s="59"/>
      <c r="C105" s="79" t="s">
        <v>139</v>
      </c>
      <c r="D105" s="78">
        <v>50</v>
      </c>
      <c r="E105" s="34">
        <f t="shared" si="7"/>
        <v>1</v>
      </c>
      <c r="F105" s="37">
        <v>1</v>
      </c>
      <c r="G105" s="38">
        <v>0</v>
      </c>
      <c r="H105" s="34" t="s">
        <v>35</v>
      </c>
      <c r="I105" s="57"/>
    </row>
    <row r="106" s="3" customFormat="1" ht="24.75" customHeight="1" spans="1:9">
      <c r="A106" s="60"/>
      <c r="B106" s="59"/>
      <c r="C106" s="80" t="s">
        <v>109</v>
      </c>
      <c r="D106" s="81">
        <f>SUM(D102:D105)</f>
        <v>4511</v>
      </c>
      <c r="E106" s="81">
        <f t="shared" ref="E106:G106" si="8">SUM(E102:E105)</f>
        <v>21</v>
      </c>
      <c r="F106" s="81">
        <f t="shared" si="8"/>
        <v>21</v>
      </c>
      <c r="G106" s="81">
        <f t="shared" si="8"/>
        <v>0</v>
      </c>
      <c r="H106" s="82"/>
      <c r="I106" s="48"/>
    </row>
    <row r="107" s="3" customFormat="1" ht="24.75" customHeight="1" spans="1:9">
      <c r="A107" s="60"/>
      <c r="B107" s="59" t="s">
        <v>140</v>
      </c>
      <c r="C107" s="79" t="s">
        <v>141</v>
      </c>
      <c r="D107" s="78">
        <v>482</v>
      </c>
      <c r="E107" s="34">
        <f>F107+G107</f>
        <v>1</v>
      </c>
      <c r="F107" s="37">
        <v>1</v>
      </c>
      <c r="G107" s="38">
        <v>0</v>
      </c>
      <c r="H107" s="34" t="s">
        <v>44</v>
      </c>
      <c r="I107" s="55"/>
    </row>
    <row r="108" s="3" customFormat="1" ht="24.75" customHeight="1" spans="1:9">
      <c r="A108" s="60"/>
      <c r="B108" s="59"/>
      <c r="C108" s="79" t="s">
        <v>142</v>
      </c>
      <c r="D108" s="78">
        <v>499</v>
      </c>
      <c r="E108" s="34">
        <f t="shared" ref="E108:E112" si="9">F108+G108</f>
        <v>2</v>
      </c>
      <c r="F108" s="37">
        <v>2</v>
      </c>
      <c r="G108" s="38">
        <v>0</v>
      </c>
      <c r="H108" s="34" t="s">
        <v>44</v>
      </c>
      <c r="I108" s="57"/>
    </row>
    <row r="109" s="3" customFormat="1" ht="24.75" customHeight="1" spans="1:9">
      <c r="A109" s="60"/>
      <c r="B109" s="59"/>
      <c r="C109" s="79" t="s">
        <v>143</v>
      </c>
      <c r="D109" s="78">
        <v>1355</v>
      </c>
      <c r="E109" s="34">
        <f t="shared" si="9"/>
        <v>11</v>
      </c>
      <c r="F109" s="37">
        <v>9</v>
      </c>
      <c r="G109" s="38">
        <v>2</v>
      </c>
      <c r="H109" s="34" t="s">
        <v>44</v>
      </c>
      <c r="I109" s="56" t="s">
        <v>54</v>
      </c>
    </row>
    <row r="110" s="3" customFormat="1" ht="24.75" customHeight="1" spans="1:9">
      <c r="A110" s="60"/>
      <c r="B110" s="59"/>
      <c r="C110" s="79" t="s">
        <v>144</v>
      </c>
      <c r="D110" s="78">
        <v>629</v>
      </c>
      <c r="E110" s="34">
        <f t="shared" si="9"/>
        <v>3</v>
      </c>
      <c r="F110" s="37">
        <v>3</v>
      </c>
      <c r="G110" s="38">
        <v>0</v>
      </c>
      <c r="H110" s="34" t="s">
        <v>44</v>
      </c>
      <c r="I110" s="57"/>
    </row>
    <row r="111" s="3" customFormat="1" ht="24.75" customHeight="1" spans="1:9">
      <c r="A111" s="60"/>
      <c r="B111" s="59"/>
      <c r="C111" s="79" t="s">
        <v>145</v>
      </c>
      <c r="D111" s="78">
        <v>573</v>
      </c>
      <c r="E111" s="34">
        <f t="shared" si="9"/>
        <v>4</v>
      </c>
      <c r="F111" s="37">
        <v>4</v>
      </c>
      <c r="G111" s="38">
        <v>0</v>
      </c>
      <c r="H111" s="34" t="s">
        <v>44</v>
      </c>
      <c r="I111" s="57"/>
    </row>
    <row r="112" s="3" customFormat="1" ht="24.75" customHeight="1" spans="1:9">
      <c r="A112" s="60"/>
      <c r="B112" s="59"/>
      <c r="C112" s="79" t="s">
        <v>146</v>
      </c>
      <c r="D112" s="78">
        <v>607</v>
      </c>
      <c r="E112" s="61">
        <f t="shared" si="9"/>
        <v>1</v>
      </c>
      <c r="F112" s="39">
        <v>0</v>
      </c>
      <c r="G112" s="62">
        <v>1</v>
      </c>
      <c r="H112" s="61" t="s">
        <v>44</v>
      </c>
      <c r="I112" s="57"/>
    </row>
    <row r="113" s="3" customFormat="1" ht="24.75" customHeight="1" spans="1:9">
      <c r="A113" s="60"/>
      <c r="B113" s="59"/>
      <c r="C113" s="79" t="s">
        <v>147</v>
      </c>
      <c r="D113" s="78">
        <v>182</v>
      </c>
      <c r="E113" s="65"/>
      <c r="F113" s="41"/>
      <c r="G113" s="66"/>
      <c r="H113" s="65"/>
      <c r="I113" s="55"/>
    </row>
    <row r="114" s="3" customFormat="1" ht="24.75" customHeight="1" spans="1:9">
      <c r="A114" s="60"/>
      <c r="B114" s="59"/>
      <c r="C114" s="80" t="s">
        <v>109</v>
      </c>
      <c r="D114" s="81">
        <f>SUM(D107:D113)</f>
        <v>4327</v>
      </c>
      <c r="E114" s="81">
        <f t="shared" ref="E114:G114" si="10">SUM(E107:E113)</f>
        <v>22</v>
      </c>
      <c r="F114" s="81">
        <f t="shared" si="10"/>
        <v>19</v>
      </c>
      <c r="G114" s="81">
        <f t="shared" si="10"/>
        <v>3</v>
      </c>
      <c r="H114" s="82"/>
      <c r="I114" s="82"/>
    </row>
    <row r="115" s="3" customFormat="1" ht="24.75" customHeight="1" spans="1:9">
      <c r="A115" s="60"/>
      <c r="B115" s="59" t="s">
        <v>148</v>
      </c>
      <c r="C115" s="79" t="s">
        <v>149</v>
      </c>
      <c r="D115" s="78">
        <v>694</v>
      </c>
      <c r="E115" s="34">
        <f>F115+G115</f>
        <v>2</v>
      </c>
      <c r="F115" s="37">
        <v>2</v>
      </c>
      <c r="G115" s="38">
        <v>0</v>
      </c>
      <c r="H115" s="34" t="s">
        <v>44</v>
      </c>
      <c r="I115" s="57"/>
    </row>
    <row r="116" s="3" customFormat="1" ht="24.75" customHeight="1" spans="1:9">
      <c r="A116" s="60"/>
      <c r="B116" s="59"/>
      <c r="C116" s="79" t="s">
        <v>150</v>
      </c>
      <c r="D116" s="78">
        <v>412</v>
      </c>
      <c r="E116" s="34">
        <f t="shared" ref="E116:E120" si="11">F116+G116</f>
        <v>2</v>
      </c>
      <c r="F116" s="37">
        <v>2</v>
      </c>
      <c r="G116" s="38">
        <v>0</v>
      </c>
      <c r="H116" s="34" t="s">
        <v>44</v>
      </c>
      <c r="I116" s="55"/>
    </row>
    <row r="117" s="3" customFormat="1" ht="24.75" customHeight="1" spans="1:9">
      <c r="A117" s="60"/>
      <c r="B117" s="59"/>
      <c r="C117" s="79" t="s">
        <v>151</v>
      </c>
      <c r="D117" s="78">
        <v>278</v>
      </c>
      <c r="E117" s="34">
        <f t="shared" si="11"/>
        <v>2</v>
      </c>
      <c r="F117" s="37">
        <v>2</v>
      </c>
      <c r="G117" s="38">
        <v>0</v>
      </c>
      <c r="H117" s="34" t="s">
        <v>44</v>
      </c>
      <c r="I117" s="56" t="s">
        <v>54</v>
      </c>
    </row>
    <row r="118" s="3" customFormat="1" ht="24.75" customHeight="1" spans="1:9">
      <c r="A118" s="60"/>
      <c r="B118" s="59"/>
      <c r="C118" s="79" t="s">
        <v>152</v>
      </c>
      <c r="D118" s="78">
        <v>347</v>
      </c>
      <c r="E118" s="34">
        <f t="shared" si="11"/>
        <v>1</v>
      </c>
      <c r="F118" s="37">
        <v>0</v>
      </c>
      <c r="G118" s="38">
        <v>1</v>
      </c>
      <c r="H118" s="34" t="s">
        <v>44</v>
      </c>
      <c r="I118" s="57"/>
    </row>
    <row r="119" s="3" customFormat="1" ht="24.75" customHeight="1" spans="1:9">
      <c r="A119" s="60"/>
      <c r="B119" s="59"/>
      <c r="C119" s="79" t="s">
        <v>153</v>
      </c>
      <c r="D119" s="78">
        <v>368</v>
      </c>
      <c r="E119" s="34">
        <f t="shared" si="11"/>
        <v>2</v>
      </c>
      <c r="F119" s="37">
        <v>2</v>
      </c>
      <c r="G119" s="38">
        <v>0</v>
      </c>
      <c r="H119" s="34" t="s">
        <v>44</v>
      </c>
      <c r="I119" s="55"/>
    </row>
    <row r="120" s="3" customFormat="1" ht="24.75" customHeight="1" spans="1:9">
      <c r="A120" s="60"/>
      <c r="B120" s="59"/>
      <c r="C120" s="79" t="s">
        <v>154</v>
      </c>
      <c r="D120" s="78">
        <v>438</v>
      </c>
      <c r="E120" s="34">
        <f t="shared" si="11"/>
        <v>3</v>
      </c>
      <c r="F120" s="37">
        <v>3</v>
      </c>
      <c r="G120" s="38">
        <v>0</v>
      </c>
      <c r="H120" s="34" t="s">
        <v>44</v>
      </c>
      <c r="I120" s="57"/>
    </row>
    <row r="121" s="3" customFormat="1" ht="24.75" customHeight="1" spans="1:9">
      <c r="A121" s="60"/>
      <c r="B121" s="59"/>
      <c r="C121" s="80" t="s">
        <v>109</v>
      </c>
      <c r="D121" s="81">
        <f>SUM(D115:D120)</f>
        <v>2537</v>
      </c>
      <c r="E121" s="81">
        <f t="shared" ref="E121:G121" si="12">SUM(E115:E120)</f>
        <v>12</v>
      </c>
      <c r="F121" s="81">
        <f t="shared" si="12"/>
        <v>11</v>
      </c>
      <c r="G121" s="81">
        <f t="shared" si="12"/>
        <v>1</v>
      </c>
      <c r="H121" s="82"/>
      <c r="I121" s="82"/>
    </row>
    <row r="122" s="3" customFormat="1" ht="24.75" customHeight="1" spans="1:9">
      <c r="A122" s="60"/>
      <c r="B122" s="59" t="s">
        <v>155</v>
      </c>
      <c r="C122" s="79" t="s">
        <v>156</v>
      </c>
      <c r="D122" s="78">
        <v>491</v>
      </c>
      <c r="E122" s="34">
        <f>F122+G122</f>
        <v>2</v>
      </c>
      <c r="F122" s="37">
        <v>2</v>
      </c>
      <c r="G122" s="38">
        <v>0</v>
      </c>
      <c r="H122" s="34" t="s">
        <v>44</v>
      </c>
      <c r="I122" s="57"/>
    </row>
    <row r="123" s="3" customFormat="1" ht="24.75" customHeight="1" spans="1:9">
      <c r="A123" s="60"/>
      <c r="B123" s="59"/>
      <c r="C123" s="79" t="s">
        <v>157</v>
      </c>
      <c r="D123" s="83">
        <v>690</v>
      </c>
      <c r="E123" s="34">
        <f t="shared" ref="E123:E128" si="13">F123+G123</f>
        <v>4</v>
      </c>
      <c r="F123" s="37">
        <v>3</v>
      </c>
      <c r="G123" s="38">
        <v>1</v>
      </c>
      <c r="H123" s="34" t="s">
        <v>44</v>
      </c>
      <c r="I123" s="56" t="s">
        <v>54</v>
      </c>
    </row>
    <row r="124" s="3" customFormat="1" ht="20.25" customHeight="1" spans="1:9">
      <c r="A124" s="60"/>
      <c r="B124" s="59"/>
      <c r="C124" s="79" t="s">
        <v>158</v>
      </c>
      <c r="D124" s="78">
        <v>452</v>
      </c>
      <c r="E124" s="34">
        <f t="shared" si="13"/>
        <v>2</v>
      </c>
      <c r="F124" s="37">
        <v>2</v>
      </c>
      <c r="G124" s="38">
        <v>0</v>
      </c>
      <c r="H124" s="34" t="s">
        <v>44</v>
      </c>
      <c r="I124" s="34"/>
    </row>
    <row r="125" s="3" customFormat="1" ht="20.25" customHeight="1" spans="1:9">
      <c r="A125" s="60"/>
      <c r="B125" s="59"/>
      <c r="C125" s="79" t="s">
        <v>159</v>
      </c>
      <c r="D125" s="78">
        <v>699</v>
      </c>
      <c r="E125" s="34">
        <f t="shared" si="13"/>
        <v>3</v>
      </c>
      <c r="F125" s="37">
        <v>3</v>
      </c>
      <c r="G125" s="38">
        <v>0</v>
      </c>
      <c r="H125" s="34" t="s">
        <v>44</v>
      </c>
      <c r="I125" s="56" t="s">
        <v>54</v>
      </c>
    </row>
    <row r="126" s="3" customFormat="1" ht="20.25" customHeight="1" spans="1:9">
      <c r="A126" s="60"/>
      <c r="B126" s="59"/>
      <c r="C126" s="79" t="s">
        <v>160</v>
      </c>
      <c r="D126" s="78">
        <v>359</v>
      </c>
      <c r="E126" s="34">
        <f t="shared" si="13"/>
        <v>1</v>
      </c>
      <c r="F126" s="37">
        <v>1</v>
      </c>
      <c r="G126" s="38">
        <v>0</v>
      </c>
      <c r="H126" s="34" t="s">
        <v>44</v>
      </c>
      <c r="I126" s="34"/>
    </row>
    <row r="127" s="3" customFormat="1" ht="20.25" customHeight="1" spans="1:9">
      <c r="A127" s="60"/>
      <c r="B127" s="59"/>
      <c r="C127" s="79" t="s">
        <v>161</v>
      </c>
      <c r="D127" s="78">
        <v>635</v>
      </c>
      <c r="E127" s="34">
        <f t="shared" si="13"/>
        <v>5</v>
      </c>
      <c r="F127" s="37">
        <v>5</v>
      </c>
      <c r="G127" s="38">
        <v>0</v>
      </c>
      <c r="H127" s="34" t="s">
        <v>44</v>
      </c>
      <c r="I127" s="34"/>
    </row>
    <row r="128" s="3" customFormat="1" ht="20.25" customHeight="1" spans="1:9">
      <c r="A128" s="60"/>
      <c r="B128" s="59"/>
      <c r="C128" s="79" t="s">
        <v>162</v>
      </c>
      <c r="D128" s="78">
        <v>205</v>
      </c>
      <c r="E128" s="34">
        <f t="shared" si="13"/>
        <v>6</v>
      </c>
      <c r="F128" s="37">
        <v>6</v>
      </c>
      <c r="G128" s="38">
        <v>0</v>
      </c>
      <c r="H128" s="34" t="s">
        <v>35</v>
      </c>
      <c r="I128" s="34"/>
    </row>
    <row r="129" s="3" customFormat="1" ht="26.25" customHeight="1" spans="1:9">
      <c r="A129" s="60"/>
      <c r="B129" s="59"/>
      <c r="C129" s="80" t="s">
        <v>109</v>
      </c>
      <c r="D129" s="81">
        <f>SUM(D122:D128)</f>
        <v>3531</v>
      </c>
      <c r="E129" s="81">
        <f t="shared" ref="E129:G129" si="14">SUM(E122:E128)</f>
        <v>23</v>
      </c>
      <c r="F129" s="81">
        <f t="shared" si="14"/>
        <v>22</v>
      </c>
      <c r="G129" s="81">
        <f t="shared" si="14"/>
        <v>1</v>
      </c>
      <c r="H129" s="82"/>
      <c r="I129" s="82"/>
    </row>
    <row r="130" s="1" customFormat="1" ht="20.25" customHeight="1" spans="1:9">
      <c r="A130" s="19" t="s">
        <v>25</v>
      </c>
      <c r="B130" s="20" t="s">
        <v>26</v>
      </c>
      <c r="C130" s="21" t="s">
        <v>27</v>
      </c>
      <c r="D130" s="22" t="s">
        <v>3</v>
      </c>
      <c r="E130" s="23" t="s">
        <v>28</v>
      </c>
      <c r="F130" s="24" t="s">
        <v>29</v>
      </c>
      <c r="G130" s="24"/>
      <c r="H130" s="25" t="s">
        <v>30</v>
      </c>
      <c r="I130" s="51" t="s">
        <v>7</v>
      </c>
    </row>
    <row r="131" s="1" customFormat="1" ht="29.25" customHeight="1" spans="1:9">
      <c r="A131" s="26"/>
      <c r="B131" s="27"/>
      <c r="C131" s="28"/>
      <c r="D131" s="29"/>
      <c r="E131" s="30"/>
      <c r="F131" s="24" t="s">
        <v>31</v>
      </c>
      <c r="G131" s="24" t="s">
        <v>32</v>
      </c>
      <c r="H131" s="25"/>
      <c r="I131" s="52"/>
    </row>
    <row r="132" s="3" customFormat="1" ht="21.75" customHeight="1" spans="1:9">
      <c r="A132" s="60" t="s">
        <v>11</v>
      </c>
      <c r="B132" s="59" t="s">
        <v>163</v>
      </c>
      <c r="C132" s="79" t="s">
        <v>164</v>
      </c>
      <c r="D132" s="78">
        <v>658</v>
      </c>
      <c r="E132" s="34">
        <f>F132+G132</f>
        <v>1</v>
      </c>
      <c r="F132" s="37">
        <v>1</v>
      </c>
      <c r="G132" s="38">
        <v>0</v>
      </c>
      <c r="H132" s="34" t="s">
        <v>44</v>
      </c>
      <c r="I132" s="34"/>
    </row>
    <row r="133" s="3" customFormat="1" ht="21.75" customHeight="1" spans="1:9">
      <c r="A133" s="60"/>
      <c r="B133" s="59"/>
      <c r="C133" s="79" t="s">
        <v>165</v>
      </c>
      <c r="D133" s="78">
        <v>1299</v>
      </c>
      <c r="E133" s="34">
        <f t="shared" ref="E133:E134" si="15">F133+G133</f>
        <v>4</v>
      </c>
      <c r="F133" s="37">
        <v>4</v>
      </c>
      <c r="G133" s="38">
        <v>0</v>
      </c>
      <c r="H133" s="34" t="s">
        <v>44</v>
      </c>
      <c r="I133" s="56" t="s">
        <v>54</v>
      </c>
    </row>
    <row r="134" s="3" customFormat="1" ht="21.75" customHeight="1" spans="1:9">
      <c r="A134" s="60"/>
      <c r="B134" s="59"/>
      <c r="C134" s="79" t="s">
        <v>166</v>
      </c>
      <c r="D134" s="78">
        <v>1046</v>
      </c>
      <c r="E134" s="34">
        <f t="shared" si="15"/>
        <v>4</v>
      </c>
      <c r="F134" s="37">
        <v>4</v>
      </c>
      <c r="G134" s="38">
        <v>0</v>
      </c>
      <c r="H134" s="34" t="s">
        <v>44</v>
      </c>
      <c r="I134" s="34"/>
    </row>
    <row r="135" s="3" customFormat="1" ht="21.75" customHeight="1" spans="1:9">
      <c r="A135" s="60"/>
      <c r="B135" s="59"/>
      <c r="C135" s="80" t="s">
        <v>109</v>
      </c>
      <c r="D135" s="81">
        <f>SUM(D132:D134)</f>
        <v>3003</v>
      </c>
      <c r="E135" s="81">
        <f t="shared" ref="E135:G135" si="16">SUM(E132:E134)</f>
        <v>9</v>
      </c>
      <c r="F135" s="81">
        <f t="shared" si="16"/>
        <v>9</v>
      </c>
      <c r="G135" s="81">
        <f t="shared" si="16"/>
        <v>0</v>
      </c>
      <c r="H135" s="82"/>
      <c r="I135" s="82"/>
    </row>
    <row r="136" s="3" customFormat="1" ht="21.75" customHeight="1" spans="1:9">
      <c r="A136" s="60"/>
      <c r="B136" s="59" t="s">
        <v>167</v>
      </c>
      <c r="C136" s="79" t="s">
        <v>168</v>
      </c>
      <c r="D136" s="78">
        <v>521</v>
      </c>
      <c r="E136" s="34">
        <f>F136+G136</f>
        <v>2</v>
      </c>
      <c r="F136" s="37">
        <v>2</v>
      </c>
      <c r="G136" s="38">
        <v>0</v>
      </c>
      <c r="H136" s="34" t="s">
        <v>44</v>
      </c>
      <c r="I136" s="34"/>
    </row>
    <row r="137" s="3" customFormat="1" ht="21.75" customHeight="1" spans="1:9">
      <c r="A137" s="60"/>
      <c r="B137" s="59"/>
      <c r="C137" s="79" t="s">
        <v>169</v>
      </c>
      <c r="D137" s="83">
        <v>286</v>
      </c>
      <c r="E137" s="34">
        <f t="shared" ref="E137:E139" si="17">F137+G137</f>
        <v>1</v>
      </c>
      <c r="F137" s="37">
        <v>1</v>
      </c>
      <c r="G137" s="38">
        <v>0</v>
      </c>
      <c r="H137" s="34" t="s">
        <v>44</v>
      </c>
      <c r="I137" s="56" t="s">
        <v>54</v>
      </c>
    </row>
    <row r="138" s="3" customFormat="1" ht="21.75" customHeight="1" spans="1:9">
      <c r="A138" s="60"/>
      <c r="B138" s="59"/>
      <c r="C138" s="79" t="s">
        <v>170</v>
      </c>
      <c r="D138" s="83">
        <v>375</v>
      </c>
      <c r="E138" s="34">
        <f t="shared" si="17"/>
        <v>1</v>
      </c>
      <c r="F138" s="37">
        <v>1</v>
      </c>
      <c r="G138" s="38">
        <v>0</v>
      </c>
      <c r="H138" s="34" t="s">
        <v>44</v>
      </c>
      <c r="I138" s="34"/>
    </row>
    <row r="139" s="3" customFormat="1" ht="21.75" customHeight="1" spans="1:9">
      <c r="A139" s="60"/>
      <c r="B139" s="59"/>
      <c r="C139" s="79" t="s">
        <v>171</v>
      </c>
      <c r="D139" s="83">
        <v>489</v>
      </c>
      <c r="E139" s="34">
        <f t="shared" si="17"/>
        <v>2</v>
      </c>
      <c r="F139" s="37">
        <v>2</v>
      </c>
      <c r="G139" s="38">
        <v>0</v>
      </c>
      <c r="H139" s="34" t="s">
        <v>44</v>
      </c>
      <c r="I139" s="34"/>
    </row>
    <row r="140" s="3" customFormat="1" ht="21.75" customHeight="1" spans="1:9">
      <c r="A140" s="60"/>
      <c r="B140" s="59"/>
      <c r="C140" s="80" t="s">
        <v>109</v>
      </c>
      <c r="D140" s="81">
        <f>SUM(D136:D139)</f>
        <v>1671</v>
      </c>
      <c r="E140" s="81">
        <f t="shared" ref="E140:G140" si="18">SUM(E136:E139)</f>
        <v>6</v>
      </c>
      <c r="F140" s="81">
        <f t="shared" si="18"/>
        <v>6</v>
      </c>
      <c r="G140" s="81">
        <f t="shared" si="18"/>
        <v>0</v>
      </c>
      <c r="H140" s="82"/>
      <c r="I140" s="82"/>
    </row>
    <row r="141" s="3" customFormat="1" ht="24" customHeight="1" spans="1:9">
      <c r="A141" s="60"/>
      <c r="B141" s="59" t="s">
        <v>172</v>
      </c>
      <c r="C141" s="79" t="s">
        <v>173</v>
      </c>
      <c r="D141" s="83">
        <v>650</v>
      </c>
      <c r="E141" s="34">
        <f>F141+G141</f>
        <v>2</v>
      </c>
      <c r="F141" s="37">
        <v>2</v>
      </c>
      <c r="G141" s="38">
        <v>0</v>
      </c>
      <c r="H141" s="34" t="s">
        <v>44</v>
      </c>
      <c r="I141" s="34"/>
    </row>
    <row r="142" s="3" customFormat="1" ht="24" customHeight="1" spans="1:9">
      <c r="A142" s="60"/>
      <c r="B142" s="59"/>
      <c r="C142" s="79" t="s">
        <v>174</v>
      </c>
      <c r="D142" s="83">
        <v>928</v>
      </c>
      <c r="E142" s="34">
        <f t="shared" ref="E142:E145" si="19">F142+G142</f>
        <v>4</v>
      </c>
      <c r="F142" s="37">
        <v>4</v>
      </c>
      <c r="G142" s="38">
        <v>0</v>
      </c>
      <c r="H142" s="34" t="s">
        <v>44</v>
      </c>
      <c r="I142" s="34"/>
    </row>
    <row r="143" s="3" customFormat="1" ht="24" customHeight="1" spans="1:9">
      <c r="A143" s="60"/>
      <c r="B143" s="59"/>
      <c r="C143" s="79" t="s">
        <v>175</v>
      </c>
      <c r="D143" s="83">
        <v>419</v>
      </c>
      <c r="E143" s="34">
        <f t="shared" si="19"/>
        <v>3</v>
      </c>
      <c r="F143" s="37">
        <v>3</v>
      </c>
      <c r="G143" s="38">
        <v>0</v>
      </c>
      <c r="H143" s="34" t="s">
        <v>44</v>
      </c>
      <c r="I143" s="56" t="s">
        <v>54</v>
      </c>
    </row>
    <row r="144" s="3" customFormat="1" ht="24" customHeight="1" spans="1:9">
      <c r="A144" s="60"/>
      <c r="B144" s="59"/>
      <c r="C144" s="79" t="s">
        <v>176</v>
      </c>
      <c r="D144" s="83">
        <v>232</v>
      </c>
      <c r="E144" s="34">
        <f t="shared" si="19"/>
        <v>2</v>
      </c>
      <c r="F144" s="37">
        <v>2</v>
      </c>
      <c r="G144" s="38">
        <v>0</v>
      </c>
      <c r="H144" s="34" t="s">
        <v>44</v>
      </c>
      <c r="I144" s="34"/>
    </row>
    <row r="145" s="3" customFormat="1" ht="24" customHeight="1" spans="1:9">
      <c r="A145" s="60"/>
      <c r="B145" s="59"/>
      <c r="C145" s="79" t="s">
        <v>177</v>
      </c>
      <c r="D145" s="83">
        <v>160</v>
      </c>
      <c r="E145" s="34">
        <f t="shared" si="19"/>
        <v>1</v>
      </c>
      <c r="F145" s="37">
        <v>0</v>
      </c>
      <c r="G145" s="38">
        <v>1</v>
      </c>
      <c r="H145" s="34" t="s">
        <v>44</v>
      </c>
      <c r="I145" s="34"/>
    </row>
    <row r="146" s="3" customFormat="1" ht="21.75" customHeight="1" spans="1:9">
      <c r="A146" s="60"/>
      <c r="B146" s="59"/>
      <c r="C146" s="80" t="s">
        <v>109</v>
      </c>
      <c r="D146" s="81">
        <f>SUM(D141:D145)</f>
        <v>2389</v>
      </c>
      <c r="E146" s="81">
        <f t="shared" ref="E146:G146" si="20">SUM(E141:E145)</f>
        <v>12</v>
      </c>
      <c r="F146" s="81">
        <f t="shared" si="20"/>
        <v>11</v>
      </c>
      <c r="G146" s="81">
        <f t="shared" si="20"/>
        <v>1</v>
      </c>
      <c r="H146" s="82"/>
      <c r="I146" s="82"/>
    </row>
    <row r="147" s="3" customFormat="1" ht="23.25" customHeight="1" spans="1:9">
      <c r="A147" s="60"/>
      <c r="B147" s="59" t="s">
        <v>178</v>
      </c>
      <c r="C147" s="79" t="s">
        <v>179</v>
      </c>
      <c r="D147" s="78">
        <v>143</v>
      </c>
      <c r="E147" s="34">
        <f>F147+G147</f>
        <v>1</v>
      </c>
      <c r="F147" s="37">
        <v>1</v>
      </c>
      <c r="G147" s="38">
        <v>0</v>
      </c>
      <c r="H147" s="34" t="s">
        <v>44</v>
      </c>
      <c r="I147" s="34"/>
    </row>
    <row r="148" s="3" customFormat="1" ht="23.25" customHeight="1" spans="1:9">
      <c r="A148" s="60"/>
      <c r="B148" s="59"/>
      <c r="C148" s="79" t="s">
        <v>180</v>
      </c>
      <c r="D148" s="78">
        <v>116</v>
      </c>
      <c r="E148" s="34">
        <f t="shared" ref="E148:E151" si="21">F148+G148</f>
        <v>1</v>
      </c>
      <c r="F148" s="37">
        <v>0</v>
      </c>
      <c r="G148" s="38">
        <v>1</v>
      </c>
      <c r="H148" s="34" t="s">
        <v>44</v>
      </c>
      <c r="I148" s="34"/>
    </row>
    <row r="149" s="3" customFormat="1" ht="23.25" customHeight="1" spans="1:9">
      <c r="A149" s="60"/>
      <c r="B149" s="59"/>
      <c r="C149" s="79" t="s">
        <v>181</v>
      </c>
      <c r="D149" s="78">
        <v>582</v>
      </c>
      <c r="E149" s="34">
        <f t="shared" si="21"/>
        <v>4</v>
      </c>
      <c r="F149" s="37">
        <v>4</v>
      </c>
      <c r="G149" s="38">
        <v>0</v>
      </c>
      <c r="H149" s="34" t="s">
        <v>44</v>
      </c>
      <c r="I149" s="56" t="s">
        <v>54</v>
      </c>
    </row>
    <row r="150" s="2" customFormat="1" ht="23.25" customHeight="1" spans="1:9">
      <c r="A150" s="60"/>
      <c r="B150" s="59"/>
      <c r="C150" s="85" t="s">
        <v>182</v>
      </c>
      <c r="D150" s="78">
        <v>1077</v>
      </c>
      <c r="E150" s="34">
        <f t="shared" si="21"/>
        <v>3</v>
      </c>
      <c r="F150" s="33">
        <v>2</v>
      </c>
      <c r="G150" s="34">
        <v>1</v>
      </c>
      <c r="H150" s="34" t="s">
        <v>44</v>
      </c>
      <c r="I150" s="55"/>
    </row>
    <row r="151" s="3" customFormat="1" ht="23.25" customHeight="1" spans="1:9">
      <c r="A151" s="60"/>
      <c r="B151" s="59"/>
      <c r="C151" s="79" t="s">
        <v>183</v>
      </c>
      <c r="D151" s="78">
        <v>315</v>
      </c>
      <c r="E151" s="34">
        <f t="shared" si="21"/>
        <v>14</v>
      </c>
      <c r="F151" s="37">
        <v>13</v>
      </c>
      <c r="G151" s="38">
        <v>1</v>
      </c>
      <c r="H151" s="34" t="s">
        <v>35</v>
      </c>
      <c r="I151" s="56" t="s">
        <v>54</v>
      </c>
    </row>
    <row r="152" s="3" customFormat="1" ht="21.75" customHeight="1" spans="1:9">
      <c r="A152" s="60"/>
      <c r="B152" s="59"/>
      <c r="C152" s="80" t="s">
        <v>109</v>
      </c>
      <c r="D152" s="81">
        <f>SUM(D147:D151)</f>
        <v>2233</v>
      </c>
      <c r="E152" s="81">
        <f t="shared" ref="E152:G152" si="22">SUM(E147:E151)</f>
        <v>23</v>
      </c>
      <c r="F152" s="81">
        <f t="shared" si="22"/>
        <v>20</v>
      </c>
      <c r="G152" s="81">
        <f t="shared" si="22"/>
        <v>3</v>
      </c>
      <c r="H152" s="82"/>
      <c r="I152" s="82"/>
    </row>
    <row r="153" s="3" customFormat="1" ht="22.5" customHeight="1" spans="1:9">
      <c r="A153" s="60"/>
      <c r="B153" s="59" t="s">
        <v>184</v>
      </c>
      <c r="C153" s="79" t="s">
        <v>185</v>
      </c>
      <c r="D153" s="78">
        <v>548</v>
      </c>
      <c r="E153" s="34">
        <f>F153+G153</f>
        <v>9</v>
      </c>
      <c r="F153" s="37">
        <v>9</v>
      </c>
      <c r="G153" s="38">
        <v>0</v>
      </c>
      <c r="H153" s="34" t="s">
        <v>35</v>
      </c>
      <c r="I153" s="34"/>
    </row>
    <row r="154" s="3" customFormat="1" ht="22.5" customHeight="1" spans="1:9">
      <c r="A154" s="60"/>
      <c r="B154" s="59"/>
      <c r="C154" s="79" t="s">
        <v>186</v>
      </c>
      <c r="D154" s="78">
        <v>456</v>
      </c>
      <c r="E154" s="34">
        <f t="shared" ref="E154:E157" si="23">F154+G154</f>
        <v>2</v>
      </c>
      <c r="F154" s="37">
        <v>2</v>
      </c>
      <c r="G154" s="38">
        <v>0</v>
      </c>
      <c r="H154" s="34" t="s">
        <v>44</v>
      </c>
      <c r="I154" s="34"/>
    </row>
    <row r="155" s="3" customFormat="1" ht="22.5" customHeight="1" spans="1:9">
      <c r="A155" s="60"/>
      <c r="B155" s="59"/>
      <c r="C155" s="79" t="s">
        <v>187</v>
      </c>
      <c r="D155" s="78">
        <v>272</v>
      </c>
      <c r="E155" s="34">
        <f t="shared" si="23"/>
        <v>1</v>
      </c>
      <c r="F155" s="37">
        <v>1</v>
      </c>
      <c r="G155" s="38">
        <v>0</v>
      </c>
      <c r="H155" s="34" t="s">
        <v>44</v>
      </c>
      <c r="I155" s="34"/>
    </row>
    <row r="156" s="3" customFormat="1" ht="22.5" customHeight="1" spans="1:9">
      <c r="A156" s="60"/>
      <c r="B156" s="59"/>
      <c r="C156" s="79" t="s">
        <v>188</v>
      </c>
      <c r="D156" s="78">
        <v>315</v>
      </c>
      <c r="E156" s="34">
        <f t="shared" si="23"/>
        <v>1</v>
      </c>
      <c r="F156" s="37">
        <v>1</v>
      </c>
      <c r="G156" s="38">
        <v>0</v>
      </c>
      <c r="H156" s="34" t="s">
        <v>44</v>
      </c>
      <c r="I156" s="34"/>
    </row>
    <row r="157" s="3" customFormat="1" ht="22.5" customHeight="1" spans="1:9">
      <c r="A157" s="60"/>
      <c r="B157" s="59"/>
      <c r="C157" s="79" t="s">
        <v>189</v>
      </c>
      <c r="D157" s="78">
        <v>177</v>
      </c>
      <c r="E157" s="34">
        <f t="shared" si="23"/>
        <v>1</v>
      </c>
      <c r="F157" s="37">
        <v>0</v>
      </c>
      <c r="G157" s="38">
        <v>1</v>
      </c>
      <c r="H157" s="34" t="s">
        <v>44</v>
      </c>
      <c r="I157" s="34"/>
    </row>
    <row r="158" s="3" customFormat="1" ht="21.75" customHeight="1" spans="1:9">
      <c r="A158" s="60"/>
      <c r="B158" s="59"/>
      <c r="C158" s="80" t="s">
        <v>109</v>
      </c>
      <c r="D158" s="81">
        <f>SUM(D153:D157)</f>
        <v>1768</v>
      </c>
      <c r="E158" s="81">
        <f t="shared" ref="E158:G158" si="24">SUM(E153:E157)</f>
        <v>14</v>
      </c>
      <c r="F158" s="81">
        <f t="shared" si="24"/>
        <v>13</v>
      </c>
      <c r="G158" s="81">
        <f t="shared" si="24"/>
        <v>1</v>
      </c>
      <c r="H158" s="82"/>
      <c r="I158" s="82"/>
    </row>
    <row r="159" s="3" customFormat="1" ht="22.5" customHeight="1" spans="1:9">
      <c r="A159" s="60"/>
      <c r="B159" s="59" t="s">
        <v>190</v>
      </c>
      <c r="C159" s="79" t="s">
        <v>191</v>
      </c>
      <c r="D159" s="83">
        <v>422</v>
      </c>
      <c r="E159" s="34">
        <f>F159+G159</f>
        <v>1</v>
      </c>
      <c r="F159" s="37">
        <v>0</v>
      </c>
      <c r="G159" s="38">
        <v>1</v>
      </c>
      <c r="H159" s="34" t="s">
        <v>44</v>
      </c>
      <c r="I159" s="56" t="s">
        <v>54</v>
      </c>
    </row>
    <row r="160" s="3" customFormat="1" ht="22.5" customHeight="1" spans="1:9">
      <c r="A160" s="60"/>
      <c r="B160" s="59"/>
      <c r="C160" s="79" t="s">
        <v>192</v>
      </c>
      <c r="D160" s="83">
        <v>402</v>
      </c>
      <c r="E160" s="34">
        <f t="shared" ref="E160:E162" si="25">F160+G160</f>
        <v>1</v>
      </c>
      <c r="F160" s="37">
        <v>1</v>
      </c>
      <c r="G160" s="38">
        <v>0</v>
      </c>
      <c r="H160" s="34" t="s">
        <v>44</v>
      </c>
      <c r="I160" s="34"/>
    </row>
    <row r="161" s="3" customFormat="1" ht="22.5" customHeight="1" spans="1:9">
      <c r="A161" s="60"/>
      <c r="B161" s="59"/>
      <c r="C161" s="79" t="s">
        <v>193</v>
      </c>
      <c r="D161" s="83">
        <v>773</v>
      </c>
      <c r="E161" s="34">
        <f t="shared" si="25"/>
        <v>3</v>
      </c>
      <c r="F161" s="37">
        <v>3</v>
      </c>
      <c r="G161" s="38">
        <v>0</v>
      </c>
      <c r="H161" s="34" t="s">
        <v>44</v>
      </c>
      <c r="I161" s="34"/>
    </row>
    <row r="162" s="3" customFormat="1" ht="22.5" customHeight="1" spans="1:9">
      <c r="A162" s="60"/>
      <c r="B162" s="59"/>
      <c r="C162" s="79" t="s">
        <v>194</v>
      </c>
      <c r="D162" s="78">
        <v>428</v>
      </c>
      <c r="E162" s="34">
        <f t="shared" si="25"/>
        <v>3</v>
      </c>
      <c r="F162" s="37">
        <v>3</v>
      </c>
      <c r="G162" s="38">
        <v>0</v>
      </c>
      <c r="H162" s="34" t="s">
        <v>44</v>
      </c>
      <c r="I162" s="34"/>
    </row>
    <row r="163" s="3" customFormat="1" ht="22.5" customHeight="1" spans="1:9">
      <c r="A163" s="60"/>
      <c r="B163" s="59"/>
      <c r="C163" s="80" t="s">
        <v>109</v>
      </c>
      <c r="D163" s="81">
        <f>SUM(D159:D162)</f>
        <v>2025</v>
      </c>
      <c r="E163" s="81">
        <f t="shared" ref="E163:G163" si="26">SUM(E159:E162)</f>
        <v>8</v>
      </c>
      <c r="F163" s="81">
        <f t="shared" si="26"/>
        <v>7</v>
      </c>
      <c r="G163" s="81">
        <f t="shared" si="26"/>
        <v>1</v>
      </c>
      <c r="H163" s="82"/>
      <c r="I163" s="82"/>
    </row>
    <row r="164" s="1" customFormat="1" ht="20.25" customHeight="1" spans="1:9">
      <c r="A164" s="19" t="s">
        <v>25</v>
      </c>
      <c r="B164" s="20" t="s">
        <v>26</v>
      </c>
      <c r="C164" s="21" t="s">
        <v>27</v>
      </c>
      <c r="D164" s="22" t="s">
        <v>3</v>
      </c>
      <c r="E164" s="23" t="s">
        <v>28</v>
      </c>
      <c r="F164" s="24" t="s">
        <v>29</v>
      </c>
      <c r="G164" s="24"/>
      <c r="H164" s="25" t="s">
        <v>30</v>
      </c>
      <c r="I164" s="51" t="s">
        <v>7</v>
      </c>
    </row>
    <row r="165" s="1" customFormat="1" ht="29.25" customHeight="1" spans="1:9">
      <c r="A165" s="26"/>
      <c r="B165" s="27"/>
      <c r="C165" s="28"/>
      <c r="D165" s="29"/>
      <c r="E165" s="30"/>
      <c r="F165" s="24" t="s">
        <v>31</v>
      </c>
      <c r="G165" s="24" t="s">
        <v>32</v>
      </c>
      <c r="H165" s="25"/>
      <c r="I165" s="52"/>
    </row>
    <row r="166" s="3" customFormat="1" ht="18" customHeight="1" spans="1:9">
      <c r="A166" s="58" t="s">
        <v>11</v>
      </c>
      <c r="B166" s="59" t="s">
        <v>195</v>
      </c>
      <c r="C166" s="79" t="s">
        <v>196</v>
      </c>
      <c r="D166" s="78">
        <v>169</v>
      </c>
      <c r="E166" s="34">
        <f>F166+G166</f>
        <v>1</v>
      </c>
      <c r="F166" s="37">
        <v>1</v>
      </c>
      <c r="G166" s="38"/>
      <c r="H166" s="34" t="s">
        <v>44</v>
      </c>
      <c r="I166" s="34"/>
    </row>
    <row r="167" s="3" customFormat="1" ht="18" customHeight="1" spans="1:9">
      <c r="A167" s="60"/>
      <c r="B167" s="59"/>
      <c r="C167" s="79" t="s">
        <v>197</v>
      </c>
      <c r="D167" s="78">
        <v>360</v>
      </c>
      <c r="E167" s="61">
        <f>F167+G167</f>
        <v>1</v>
      </c>
      <c r="F167" s="39">
        <v>0</v>
      </c>
      <c r="G167" s="62">
        <v>1</v>
      </c>
      <c r="H167" s="61" t="s">
        <v>44</v>
      </c>
      <c r="I167" s="34"/>
    </row>
    <row r="168" s="3" customFormat="1" ht="18" customHeight="1" spans="1:9">
      <c r="A168" s="60"/>
      <c r="B168" s="59"/>
      <c r="C168" s="79" t="s">
        <v>198</v>
      </c>
      <c r="D168" s="83">
        <v>54</v>
      </c>
      <c r="E168" s="63"/>
      <c r="F168" s="40"/>
      <c r="G168" s="64"/>
      <c r="H168" s="63"/>
      <c r="I168" s="34"/>
    </row>
    <row r="169" s="3" customFormat="1" ht="18" customHeight="1" spans="1:9">
      <c r="A169" s="60"/>
      <c r="B169" s="59"/>
      <c r="C169" s="79" t="s">
        <v>199</v>
      </c>
      <c r="D169" s="78">
        <v>138</v>
      </c>
      <c r="E169" s="63"/>
      <c r="F169" s="40"/>
      <c r="G169" s="64"/>
      <c r="H169" s="63"/>
      <c r="I169" s="34"/>
    </row>
    <row r="170" s="3" customFormat="1" ht="18" customHeight="1" spans="1:9">
      <c r="A170" s="60"/>
      <c r="B170" s="59"/>
      <c r="C170" s="79" t="s">
        <v>200</v>
      </c>
      <c r="D170" s="78">
        <v>194</v>
      </c>
      <c r="E170" s="65"/>
      <c r="F170" s="41"/>
      <c r="G170" s="66"/>
      <c r="H170" s="65"/>
      <c r="I170" s="34"/>
    </row>
    <row r="171" s="3" customFormat="1" ht="18" customHeight="1" spans="1:9">
      <c r="A171" s="60"/>
      <c r="B171" s="59"/>
      <c r="C171" s="79" t="s">
        <v>201</v>
      </c>
      <c r="D171" s="83">
        <v>296</v>
      </c>
      <c r="E171" s="34">
        <f t="shared" ref="E171:E172" si="27">F171+G171</f>
        <v>1</v>
      </c>
      <c r="F171" s="37">
        <v>1</v>
      </c>
      <c r="G171" s="38">
        <v>0</v>
      </c>
      <c r="H171" s="34" t="s">
        <v>44</v>
      </c>
      <c r="I171" s="56" t="s">
        <v>54</v>
      </c>
    </row>
    <row r="172" s="3" customFormat="1" ht="18" customHeight="1" spans="1:9">
      <c r="A172" s="60"/>
      <c r="B172" s="59"/>
      <c r="C172" s="79" t="s">
        <v>202</v>
      </c>
      <c r="D172" s="83">
        <v>413</v>
      </c>
      <c r="E172" s="34">
        <f t="shared" si="27"/>
        <v>1</v>
      </c>
      <c r="F172" s="37">
        <v>1</v>
      </c>
      <c r="G172" s="38">
        <v>0</v>
      </c>
      <c r="H172" s="34" t="s">
        <v>44</v>
      </c>
      <c r="I172" s="34"/>
    </row>
    <row r="173" s="3" customFormat="1" ht="18" customHeight="1" spans="1:9">
      <c r="A173" s="60"/>
      <c r="B173" s="59"/>
      <c r="C173" s="80" t="s">
        <v>109</v>
      </c>
      <c r="D173" s="81">
        <f>SUM(D166:D172)</f>
        <v>1624</v>
      </c>
      <c r="E173" s="81">
        <f t="shared" ref="E173:G173" si="28">SUM(E166:E172)</f>
        <v>4</v>
      </c>
      <c r="F173" s="81">
        <f t="shared" si="28"/>
        <v>3</v>
      </c>
      <c r="G173" s="81">
        <f t="shared" si="28"/>
        <v>1</v>
      </c>
      <c r="H173" s="82"/>
      <c r="I173" s="82"/>
    </row>
    <row r="174" s="3" customFormat="1" ht="18" customHeight="1" spans="1:9">
      <c r="A174" s="60"/>
      <c r="B174" s="59" t="s">
        <v>203</v>
      </c>
      <c r="C174" s="79" t="s">
        <v>204</v>
      </c>
      <c r="D174" s="83">
        <v>540</v>
      </c>
      <c r="E174" s="34">
        <f>F174+G174</f>
        <v>4</v>
      </c>
      <c r="F174" s="37">
        <v>4</v>
      </c>
      <c r="G174" s="38">
        <v>0</v>
      </c>
      <c r="H174" s="34" t="s">
        <v>44</v>
      </c>
      <c r="I174" s="84" t="s">
        <v>205</v>
      </c>
    </row>
    <row r="175" s="3" customFormat="1" ht="18" customHeight="1" spans="1:9">
      <c r="A175" s="60"/>
      <c r="B175" s="59"/>
      <c r="C175" s="79" t="s">
        <v>206</v>
      </c>
      <c r="D175" s="83">
        <v>216</v>
      </c>
      <c r="E175" s="34">
        <f t="shared" ref="E175:E179" si="29">F175+G175</f>
        <v>1</v>
      </c>
      <c r="F175" s="37">
        <v>1</v>
      </c>
      <c r="G175" s="38">
        <v>0</v>
      </c>
      <c r="H175" s="34" t="s">
        <v>44</v>
      </c>
      <c r="I175" s="34"/>
    </row>
    <row r="176" s="3" customFormat="1" ht="18" customHeight="1" spans="1:9">
      <c r="A176" s="60"/>
      <c r="B176" s="59"/>
      <c r="C176" s="79" t="s">
        <v>207</v>
      </c>
      <c r="D176" s="83">
        <v>681</v>
      </c>
      <c r="E176" s="34">
        <f t="shared" si="29"/>
        <v>2</v>
      </c>
      <c r="F176" s="37">
        <v>2</v>
      </c>
      <c r="G176" s="38">
        <v>0</v>
      </c>
      <c r="H176" s="34" t="s">
        <v>44</v>
      </c>
      <c r="I176" s="34"/>
    </row>
    <row r="177" s="3" customFormat="1" ht="18" customHeight="1" spans="1:9">
      <c r="A177" s="60"/>
      <c r="B177" s="59"/>
      <c r="C177" s="79" t="s">
        <v>208</v>
      </c>
      <c r="D177" s="83">
        <v>339</v>
      </c>
      <c r="E177" s="34">
        <f t="shared" si="29"/>
        <v>1</v>
      </c>
      <c r="F177" s="37">
        <v>1</v>
      </c>
      <c r="G177" s="38">
        <v>0</v>
      </c>
      <c r="H177" s="34" t="s">
        <v>44</v>
      </c>
      <c r="I177" s="34"/>
    </row>
    <row r="178" s="3" customFormat="1" ht="18" customHeight="1" spans="1:9">
      <c r="A178" s="60"/>
      <c r="B178" s="59"/>
      <c r="C178" s="79" t="s">
        <v>209</v>
      </c>
      <c r="D178" s="78">
        <v>379</v>
      </c>
      <c r="E178" s="34">
        <f t="shared" si="29"/>
        <v>1</v>
      </c>
      <c r="F178" s="37">
        <v>0</v>
      </c>
      <c r="G178" s="38">
        <v>1</v>
      </c>
      <c r="H178" s="34" t="s">
        <v>44</v>
      </c>
      <c r="I178" s="34"/>
    </row>
    <row r="179" s="3" customFormat="1" ht="18" customHeight="1" spans="1:9">
      <c r="A179" s="60"/>
      <c r="B179" s="59"/>
      <c r="C179" s="79" t="s">
        <v>210</v>
      </c>
      <c r="D179" s="78">
        <v>342</v>
      </c>
      <c r="E179" s="34">
        <f t="shared" si="29"/>
        <v>4</v>
      </c>
      <c r="F179" s="37">
        <v>4</v>
      </c>
      <c r="G179" s="38">
        <v>0</v>
      </c>
      <c r="H179" s="34" t="s">
        <v>35</v>
      </c>
      <c r="I179" s="34"/>
    </row>
    <row r="180" s="3" customFormat="1" ht="18" customHeight="1" spans="1:9">
      <c r="A180" s="60"/>
      <c r="B180" s="59"/>
      <c r="C180" s="80" t="s">
        <v>109</v>
      </c>
      <c r="D180" s="81">
        <f>SUM(D174:D179)</f>
        <v>2497</v>
      </c>
      <c r="E180" s="81">
        <f t="shared" ref="E180:G180" si="30">SUM(E174:E179)</f>
        <v>13</v>
      </c>
      <c r="F180" s="81">
        <f t="shared" si="30"/>
        <v>12</v>
      </c>
      <c r="G180" s="81">
        <f t="shared" si="30"/>
        <v>1</v>
      </c>
      <c r="H180" s="82"/>
      <c r="I180" s="82"/>
    </row>
    <row r="181" s="3" customFormat="1" ht="18" customHeight="1" spans="1:9">
      <c r="A181" s="60"/>
      <c r="B181" s="59" t="s">
        <v>211</v>
      </c>
      <c r="C181" s="79" t="s">
        <v>212</v>
      </c>
      <c r="D181" s="78">
        <v>232</v>
      </c>
      <c r="E181" s="34">
        <f>F181+G181</f>
        <v>2</v>
      </c>
      <c r="F181" s="37">
        <v>2</v>
      </c>
      <c r="G181" s="38">
        <v>0</v>
      </c>
      <c r="H181" s="34" t="s">
        <v>44</v>
      </c>
      <c r="I181" s="34"/>
    </row>
    <row r="182" s="3" customFormat="1" ht="18" customHeight="1" spans="1:9">
      <c r="A182" s="60"/>
      <c r="B182" s="59"/>
      <c r="C182" s="79" t="s">
        <v>213</v>
      </c>
      <c r="D182" s="78">
        <v>38</v>
      </c>
      <c r="E182" s="61">
        <f>F182+G183</f>
        <v>2</v>
      </c>
      <c r="F182" s="39">
        <v>2</v>
      </c>
      <c r="G182" s="62">
        <v>0</v>
      </c>
      <c r="H182" s="34" t="s">
        <v>44</v>
      </c>
      <c r="I182" s="34"/>
    </row>
    <row r="183" s="3" customFormat="1" ht="18" customHeight="1" spans="1:9">
      <c r="A183" s="60"/>
      <c r="B183" s="59"/>
      <c r="C183" s="79" t="s">
        <v>214</v>
      </c>
      <c r="D183" s="78">
        <v>312</v>
      </c>
      <c r="E183" s="65"/>
      <c r="F183" s="41"/>
      <c r="G183" s="66"/>
      <c r="H183" s="34" t="s">
        <v>44</v>
      </c>
      <c r="I183" s="34"/>
    </row>
    <row r="184" s="3" customFormat="1" ht="18" customHeight="1" spans="1:9">
      <c r="A184" s="60"/>
      <c r="B184" s="59"/>
      <c r="C184" s="79" t="s">
        <v>215</v>
      </c>
      <c r="D184" s="83">
        <v>507</v>
      </c>
      <c r="E184" s="34">
        <f t="shared" ref="E184" si="31">F184+G184</f>
        <v>4</v>
      </c>
      <c r="F184" s="37">
        <v>4</v>
      </c>
      <c r="G184" s="38">
        <v>0</v>
      </c>
      <c r="H184" s="34" t="s">
        <v>44</v>
      </c>
      <c r="I184" s="84" t="s">
        <v>216</v>
      </c>
    </row>
    <row r="185" s="3" customFormat="1" ht="18" customHeight="1" spans="1:9">
      <c r="A185" s="60"/>
      <c r="B185" s="59"/>
      <c r="C185" s="80" t="s">
        <v>109</v>
      </c>
      <c r="D185" s="81">
        <f>SUM(D181:D184)</f>
        <v>1089</v>
      </c>
      <c r="E185" s="81">
        <f t="shared" ref="E185:G185" si="32">SUM(E181:E184)</f>
        <v>8</v>
      </c>
      <c r="F185" s="81">
        <f t="shared" si="32"/>
        <v>8</v>
      </c>
      <c r="G185" s="81">
        <f t="shared" si="32"/>
        <v>0</v>
      </c>
      <c r="H185" s="82"/>
      <c r="I185" s="82"/>
    </row>
    <row r="186" s="3" customFormat="1" ht="20.25" customHeight="1" spans="1:9">
      <c r="A186" s="60"/>
      <c r="B186" s="59" t="s">
        <v>217</v>
      </c>
      <c r="C186" s="79" t="s">
        <v>218</v>
      </c>
      <c r="D186" s="78">
        <v>350</v>
      </c>
      <c r="E186" s="34">
        <v>2</v>
      </c>
      <c r="F186" s="37">
        <v>2</v>
      </c>
      <c r="G186" s="38">
        <v>0</v>
      </c>
      <c r="H186" s="34" t="s">
        <v>44</v>
      </c>
      <c r="I186" s="34"/>
    </row>
    <row r="187" s="3" customFormat="1" ht="20.25" customHeight="1" spans="1:9">
      <c r="A187" s="60"/>
      <c r="B187" s="59"/>
      <c r="C187" s="79" t="s">
        <v>219</v>
      </c>
      <c r="D187" s="78">
        <v>397</v>
      </c>
      <c r="E187" s="34">
        <v>1</v>
      </c>
      <c r="F187" s="37">
        <v>1</v>
      </c>
      <c r="G187" s="38">
        <v>0</v>
      </c>
      <c r="H187" s="34" t="s">
        <v>44</v>
      </c>
      <c r="I187" s="34"/>
    </row>
    <row r="188" s="3" customFormat="1" ht="20.25" customHeight="1" spans="1:9">
      <c r="A188" s="60"/>
      <c r="B188" s="59"/>
      <c r="C188" s="79" t="s">
        <v>220</v>
      </c>
      <c r="D188" s="78">
        <v>430</v>
      </c>
      <c r="E188" s="61">
        <f>F188+G188</f>
        <v>1</v>
      </c>
      <c r="F188" s="39">
        <v>0</v>
      </c>
      <c r="G188" s="62">
        <v>1</v>
      </c>
      <c r="H188" s="61" t="s">
        <v>44</v>
      </c>
      <c r="I188" s="84" t="s">
        <v>216</v>
      </c>
    </row>
    <row r="189" s="3" customFormat="1" ht="20.25" customHeight="1" spans="1:9">
      <c r="A189" s="60"/>
      <c r="B189" s="59"/>
      <c r="C189" s="79" t="s">
        <v>221</v>
      </c>
      <c r="D189" s="78">
        <v>190</v>
      </c>
      <c r="E189" s="63"/>
      <c r="F189" s="40"/>
      <c r="G189" s="64"/>
      <c r="H189" s="63"/>
      <c r="I189" s="34"/>
    </row>
    <row r="190" s="3" customFormat="1" ht="20.25" customHeight="1" spans="1:9">
      <c r="A190" s="60"/>
      <c r="B190" s="59"/>
      <c r="C190" s="79" t="s">
        <v>222</v>
      </c>
      <c r="D190" s="78">
        <v>276</v>
      </c>
      <c r="E190" s="63"/>
      <c r="F190" s="40"/>
      <c r="G190" s="64"/>
      <c r="H190" s="63"/>
      <c r="I190" s="34"/>
    </row>
    <row r="191" s="3" customFormat="1" ht="20.25" customHeight="1" spans="1:9">
      <c r="A191" s="60"/>
      <c r="B191" s="59"/>
      <c r="C191" s="79" t="s">
        <v>223</v>
      </c>
      <c r="D191" s="78">
        <v>72</v>
      </c>
      <c r="E191" s="63"/>
      <c r="F191" s="40"/>
      <c r="G191" s="64"/>
      <c r="H191" s="63"/>
      <c r="I191" s="34"/>
    </row>
    <row r="192" s="3" customFormat="1" ht="20.25" customHeight="1" spans="1:9">
      <c r="A192" s="60"/>
      <c r="B192" s="59"/>
      <c r="C192" s="79" t="s">
        <v>224</v>
      </c>
      <c r="D192" s="78">
        <v>95</v>
      </c>
      <c r="E192" s="65"/>
      <c r="F192" s="41"/>
      <c r="G192" s="66"/>
      <c r="H192" s="65"/>
      <c r="I192" s="34"/>
    </row>
    <row r="193" s="3" customFormat="1" ht="20.25" customHeight="1" spans="1:9">
      <c r="A193" s="60"/>
      <c r="B193" s="59"/>
      <c r="C193" s="80" t="s">
        <v>109</v>
      </c>
      <c r="D193" s="86">
        <f>SUM(D186:D192)</f>
        <v>1810</v>
      </c>
      <c r="E193" s="81">
        <f t="shared" ref="E193:G193" si="33">SUM(E186:E192)</f>
        <v>4</v>
      </c>
      <c r="F193" s="86">
        <f t="shared" si="33"/>
        <v>3</v>
      </c>
      <c r="G193" s="86">
        <f t="shared" si="33"/>
        <v>1</v>
      </c>
      <c r="H193" s="57"/>
      <c r="I193" s="57"/>
    </row>
    <row r="194" s="3" customFormat="1" ht="20.25" customHeight="1" spans="1:9">
      <c r="A194" s="60"/>
      <c r="B194" s="59" t="s">
        <v>225</v>
      </c>
      <c r="C194" s="79" t="s">
        <v>226</v>
      </c>
      <c r="D194" s="83">
        <v>456</v>
      </c>
      <c r="E194" s="34">
        <v>1</v>
      </c>
      <c r="F194" s="37">
        <v>1</v>
      </c>
      <c r="G194" s="38">
        <v>0</v>
      </c>
      <c r="H194" s="34" t="s">
        <v>44</v>
      </c>
      <c r="I194" s="34"/>
    </row>
    <row r="195" s="3" customFormat="1" ht="20.25" customHeight="1" spans="1:9">
      <c r="A195" s="60"/>
      <c r="B195" s="59"/>
      <c r="C195" s="79" t="s">
        <v>227</v>
      </c>
      <c r="D195" s="83">
        <v>204</v>
      </c>
      <c r="E195" s="34">
        <v>1</v>
      </c>
      <c r="F195" s="37">
        <v>1</v>
      </c>
      <c r="G195" s="38">
        <v>0</v>
      </c>
      <c r="H195" s="34" t="s">
        <v>44</v>
      </c>
      <c r="I195" s="34"/>
    </row>
    <row r="196" s="3" customFormat="1" ht="20.25" customHeight="1" spans="1:9">
      <c r="A196" s="60"/>
      <c r="B196" s="59"/>
      <c r="C196" s="79" t="s">
        <v>228</v>
      </c>
      <c r="D196" s="83">
        <v>170</v>
      </c>
      <c r="E196" s="61">
        <f>F196+G196</f>
        <v>1</v>
      </c>
      <c r="F196" s="62">
        <v>0</v>
      </c>
      <c r="G196" s="62">
        <v>1</v>
      </c>
      <c r="H196" s="61" t="s">
        <v>44</v>
      </c>
      <c r="I196" s="34"/>
    </row>
    <row r="197" s="3" customFormat="1" ht="20.25" customHeight="1" spans="1:9">
      <c r="A197" s="60"/>
      <c r="B197" s="59"/>
      <c r="C197" s="79" t="s">
        <v>229</v>
      </c>
      <c r="D197" s="83">
        <v>138</v>
      </c>
      <c r="E197" s="63"/>
      <c r="F197" s="64"/>
      <c r="G197" s="64"/>
      <c r="H197" s="63"/>
      <c r="I197" s="34"/>
    </row>
    <row r="198" s="3" customFormat="1" ht="20.25" customHeight="1" spans="1:9">
      <c r="A198" s="60"/>
      <c r="B198" s="59"/>
      <c r="C198" s="79" t="s">
        <v>230</v>
      </c>
      <c r="D198" s="83">
        <v>243</v>
      </c>
      <c r="E198" s="63"/>
      <c r="F198" s="64"/>
      <c r="G198" s="64"/>
      <c r="H198" s="63"/>
      <c r="I198" s="34"/>
    </row>
    <row r="199" s="3" customFormat="1" ht="20.25" customHeight="1" spans="1:9">
      <c r="A199" s="60"/>
      <c r="B199" s="59"/>
      <c r="C199" s="79" t="s">
        <v>231</v>
      </c>
      <c r="D199" s="83">
        <v>253</v>
      </c>
      <c r="E199" s="63"/>
      <c r="F199" s="64"/>
      <c r="G199" s="64"/>
      <c r="H199" s="63"/>
      <c r="I199" s="34"/>
    </row>
    <row r="200" s="3" customFormat="1" ht="20.25" customHeight="1" spans="1:9">
      <c r="A200" s="60"/>
      <c r="B200" s="59"/>
      <c r="C200" s="79" t="s">
        <v>232</v>
      </c>
      <c r="D200" s="83">
        <v>72</v>
      </c>
      <c r="E200" s="63"/>
      <c r="F200" s="64"/>
      <c r="G200" s="64"/>
      <c r="H200" s="63"/>
      <c r="I200" s="34"/>
    </row>
    <row r="201" s="3" customFormat="1" ht="20.25" customHeight="1" spans="1:9">
      <c r="A201" s="60"/>
      <c r="B201" s="59"/>
      <c r="C201" s="79" t="s">
        <v>233</v>
      </c>
      <c r="D201" s="83">
        <v>153</v>
      </c>
      <c r="E201" s="65"/>
      <c r="F201" s="66"/>
      <c r="G201" s="66"/>
      <c r="H201" s="65"/>
      <c r="I201" s="34"/>
    </row>
    <row r="202" s="3" customFormat="1" ht="20.25" customHeight="1" spans="1:9">
      <c r="A202" s="60"/>
      <c r="B202" s="59"/>
      <c r="C202" s="79" t="s">
        <v>234</v>
      </c>
      <c r="D202" s="83">
        <v>144</v>
      </c>
      <c r="E202" s="34">
        <v>2</v>
      </c>
      <c r="F202" s="37">
        <v>0</v>
      </c>
      <c r="G202" s="38">
        <v>2</v>
      </c>
      <c r="H202" s="34" t="s">
        <v>44</v>
      </c>
      <c r="I202" s="84" t="s">
        <v>235</v>
      </c>
    </row>
    <row r="203" s="3" customFormat="1" ht="21.75" customHeight="1" spans="1:9">
      <c r="A203" s="71"/>
      <c r="B203" s="59"/>
      <c r="C203" s="80" t="s">
        <v>109</v>
      </c>
      <c r="D203" s="81">
        <f>SUM(D194:D202)</f>
        <v>1833</v>
      </c>
      <c r="E203" s="81">
        <f t="shared" ref="E203:G203" si="34">SUM(E194:E202)</f>
        <v>5</v>
      </c>
      <c r="F203" s="81">
        <f t="shared" si="34"/>
        <v>2</v>
      </c>
      <c r="G203" s="81">
        <f t="shared" si="34"/>
        <v>3</v>
      </c>
      <c r="H203" s="82"/>
      <c r="I203" s="82"/>
    </row>
    <row r="204" s="1" customFormat="1" ht="20.25" customHeight="1" spans="1:9">
      <c r="A204" s="19" t="s">
        <v>25</v>
      </c>
      <c r="B204" s="20" t="s">
        <v>26</v>
      </c>
      <c r="C204" s="21" t="s">
        <v>27</v>
      </c>
      <c r="D204" s="22" t="s">
        <v>3</v>
      </c>
      <c r="E204" s="23" t="s">
        <v>28</v>
      </c>
      <c r="F204" s="24" t="s">
        <v>29</v>
      </c>
      <c r="G204" s="24"/>
      <c r="H204" s="25" t="s">
        <v>30</v>
      </c>
      <c r="I204" s="51" t="s">
        <v>7</v>
      </c>
    </row>
    <row r="205" s="1" customFormat="1" ht="29.25" customHeight="1" spans="1:9">
      <c r="A205" s="26"/>
      <c r="B205" s="27"/>
      <c r="C205" s="28"/>
      <c r="D205" s="29"/>
      <c r="E205" s="30"/>
      <c r="F205" s="24" t="s">
        <v>31</v>
      </c>
      <c r="G205" s="24" t="s">
        <v>32</v>
      </c>
      <c r="H205" s="25"/>
      <c r="I205" s="52"/>
    </row>
    <row r="206" s="3" customFormat="1" ht="21.75" customHeight="1" spans="1:9">
      <c r="A206" s="60" t="s">
        <v>11</v>
      </c>
      <c r="B206" s="59" t="s">
        <v>236</v>
      </c>
      <c r="C206" s="79" t="s">
        <v>237</v>
      </c>
      <c r="D206" s="83">
        <v>138</v>
      </c>
      <c r="E206" s="34">
        <f>F206+G206</f>
        <v>1</v>
      </c>
      <c r="F206" s="37">
        <v>1</v>
      </c>
      <c r="G206" s="38">
        <v>0</v>
      </c>
      <c r="H206" s="34" t="s">
        <v>44</v>
      </c>
      <c r="I206" s="84" t="s">
        <v>235</v>
      </c>
    </row>
    <row r="207" s="3" customFormat="1" ht="21.75" customHeight="1" spans="1:9">
      <c r="A207" s="60"/>
      <c r="B207" s="59"/>
      <c r="C207" s="79" t="s">
        <v>238</v>
      </c>
      <c r="D207" s="83">
        <v>112</v>
      </c>
      <c r="E207" s="61">
        <f t="shared" ref="E207" si="35">F207+G207</f>
        <v>1</v>
      </c>
      <c r="F207" s="62">
        <v>0</v>
      </c>
      <c r="G207" s="62">
        <v>1</v>
      </c>
      <c r="H207" s="61" t="s">
        <v>44</v>
      </c>
      <c r="I207" s="34"/>
    </row>
    <row r="208" s="3" customFormat="1" ht="21.75" customHeight="1" spans="1:9">
      <c r="A208" s="60"/>
      <c r="B208" s="59"/>
      <c r="C208" s="79" t="s">
        <v>239</v>
      </c>
      <c r="D208" s="83">
        <v>102</v>
      </c>
      <c r="E208" s="63"/>
      <c r="F208" s="64"/>
      <c r="G208" s="64"/>
      <c r="H208" s="63"/>
      <c r="I208" s="34"/>
    </row>
    <row r="209" s="3" customFormat="1" ht="21.75" customHeight="1" spans="1:9">
      <c r="A209" s="60"/>
      <c r="B209" s="59"/>
      <c r="C209" s="79" t="s">
        <v>240</v>
      </c>
      <c r="D209" s="83">
        <v>52</v>
      </c>
      <c r="E209" s="63"/>
      <c r="F209" s="64"/>
      <c r="G209" s="64"/>
      <c r="H209" s="63"/>
      <c r="I209" s="34"/>
    </row>
    <row r="210" s="3" customFormat="1" ht="21.75" customHeight="1" spans="1:9">
      <c r="A210" s="60"/>
      <c r="B210" s="59"/>
      <c r="C210" s="79" t="s">
        <v>241</v>
      </c>
      <c r="D210" s="83">
        <v>148</v>
      </c>
      <c r="E210" s="63"/>
      <c r="F210" s="64"/>
      <c r="G210" s="64"/>
      <c r="H210" s="63"/>
      <c r="I210" s="34"/>
    </row>
    <row r="211" s="3" customFormat="1" ht="21.75" customHeight="1" spans="1:9">
      <c r="A211" s="60"/>
      <c r="B211" s="59"/>
      <c r="C211" s="79" t="s">
        <v>242</v>
      </c>
      <c r="D211" s="83">
        <v>204</v>
      </c>
      <c r="E211" s="63"/>
      <c r="F211" s="64"/>
      <c r="G211" s="64"/>
      <c r="H211" s="63"/>
      <c r="I211" s="34"/>
    </row>
    <row r="212" s="3" customFormat="1" ht="21.75" customHeight="1" spans="1:9">
      <c r="A212" s="60"/>
      <c r="B212" s="59"/>
      <c r="C212" s="79" t="s">
        <v>243</v>
      </c>
      <c r="D212" s="83">
        <v>100</v>
      </c>
      <c r="E212" s="63"/>
      <c r="F212" s="64"/>
      <c r="G212" s="64"/>
      <c r="H212" s="63"/>
      <c r="I212" s="34"/>
    </row>
    <row r="213" s="3" customFormat="1" ht="21.75" customHeight="1" spans="1:9">
      <c r="A213" s="60"/>
      <c r="B213" s="59"/>
      <c r="C213" s="79" t="s">
        <v>244</v>
      </c>
      <c r="D213" s="83">
        <v>80</v>
      </c>
      <c r="E213" s="63"/>
      <c r="F213" s="64"/>
      <c r="G213" s="64"/>
      <c r="H213" s="63"/>
      <c r="I213" s="34"/>
    </row>
    <row r="214" s="3" customFormat="1" ht="21.75" customHeight="1" spans="1:9">
      <c r="A214" s="60"/>
      <c r="B214" s="59"/>
      <c r="C214" s="79" t="s">
        <v>245</v>
      </c>
      <c r="D214" s="83">
        <v>94</v>
      </c>
      <c r="E214" s="63"/>
      <c r="F214" s="64"/>
      <c r="G214" s="64"/>
      <c r="H214" s="63"/>
      <c r="I214" s="34"/>
    </row>
    <row r="215" s="3" customFormat="1" ht="21.75" customHeight="1" spans="1:9">
      <c r="A215" s="60"/>
      <c r="B215" s="59"/>
      <c r="C215" s="79" t="s">
        <v>246</v>
      </c>
      <c r="D215" s="83">
        <v>148</v>
      </c>
      <c r="E215" s="63"/>
      <c r="F215" s="64"/>
      <c r="G215" s="64"/>
      <c r="H215" s="63"/>
      <c r="I215" s="34"/>
    </row>
    <row r="216" s="3" customFormat="1" ht="21.75" customHeight="1" spans="1:9">
      <c r="A216" s="60"/>
      <c r="B216" s="59"/>
      <c r="C216" s="79" t="s">
        <v>247</v>
      </c>
      <c r="D216" s="83">
        <v>98</v>
      </c>
      <c r="E216" s="63"/>
      <c r="F216" s="64"/>
      <c r="G216" s="64"/>
      <c r="H216" s="63"/>
      <c r="I216" s="34"/>
    </row>
    <row r="217" s="3" customFormat="1" ht="21.75" customHeight="1" spans="1:9">
      <c r="A217" s="60"/>
      <c r="B217" s="59"/>
      <c r="C217" s="79" t="s">
        <v>248</v>
      </c>
      <c r="D217" s="83">
        <v>110</v>
      </c>
      <c r="E217" s="63"/>
      <c r="F217" s="64"/>
      <c r="G217" s="64"/>
      <c r="H217" s="63"/>
      <c r="I217" s="34"/>
    </row>
    <row r="218" s="3" customFormat="1" ht="21.75" customHeight="1" spans="1:9">
      <c r="A218" s="60"/>
      <c r="B218" s="59"/>
      <c r="C218" s="79" t="s">
        <v>249</v>
      </c>
      <c r="D218" s="83">
        <v>140</v>
      </c>
      <c r="E218" s="63"/>
      <c r="F218" s="64"/>
      <c r="G218" s="64"/>
      <c r="H218" s="63"/>
      <c r="I218" s="34"/>
    </row>
    <row r="219" s="3" customFormat="1" ht="21.75" customHeight="1" spans="1:9">
      <c r="A219" s="60"/>
      <c r="B219" s="59"/>
      <c r="C219" s="79" t="s">
        <v>250</v>
      </c>
      <c r="D219" s="78">
        <v>322</v>
      </c>
      <c r="E219" s="65"/>
      <c r="F219" s="66"/>
      <c r="G219" s="66"/>
      <c r="H219" s="65"/>
      <c r="I219" s="34"/>
    </row>
    <row r="220" s="3" customFormat="1" ht="21.75" customHeight="1" spans="1:9">
      <c r="A220" s="60"/>
      <c r="B220" s="59"/>
      <c r="C220" s="79" t="s">
        <v>251</v>
      </c>
      <c r="D220" s="78">
        <v>144</v>
      </c>
      <c r="E220" s="34">
        <f>F220+G220</f>
        <v>1</v>
      </c>
      <c r="F220" s="37">
        <v>1</v>
      </c>
      <c r="G220" s="38">
        <v>0</v>
      </c>
      <c r="H220" s="34" t="s">
        <v>44</v>
      </c>
      <c r="I220" s="34"/>
    </row>
    <row r="221" s="3" customFormat="1" ht="21.75" customHeight="1" spans="1:9">
      <c r="A221" s="60"/>
      <c r="B221" s="59"/>
      <c r="C221" s="80" t="s">
        <v>109</v>
      </c>
      <c r="D221" s="81">
        <f>SUM(D206:D220)</f>
        <v>1992</v>
      </c>
      <c r="E221" s="81">
        <f>SUM(E206:E220)</f>
        <v>3</v>
      </c>
      <c r="F221" s="81">
        <f>SUM(F206:F220)</f>
        <v>2</v>
      </c>
      <c r="G221" s="81">
        <f>SUM(G206:G220)</f>
        <v>1</v>
      </c>
      <c r="H221" s="82"/>
      <c r="I221" s="82"/>
    </row>
    <row r="222" s="3" customFormat="1" ht="21.75" customHeight="1" spans="1:9">
      <c r="A222" s="60"/>
      <c r="B222" s="59" t="s">
        <v>252</v>
      </c>
      <c r="C222" s="79" t="s">
        <v>253</v>
      </c>
      <c r="D222" s="78">
        <v>275</v>
      </c>
      <c r="E222" s="34">
        <f>F222+G222</f>
        <v>1</v>
      </c>
      <c r="F222" s="37">
        <v>1</v>
      </c>
      <c r="G222" s="38">
        <v>0</v>
      </c>
      <c r="H222" s="34" t="s">
        <v>44</v>
      </c>
      <c r="I222" s="55"/>
    </row>
    <row r="223" s="3" customFormat="1" ht="21.75" customHeight="1" spans="1:9">
      <c r="A223" s="60"/>
      <c r="B223" s="59"/>
      <c r="C223" s="79" t="s">
        <v>254</v>
      </c>
      <c r="D223" s="78">
        <v>381</v>
      </c>
      <c r="E223" s="61">
        <f>F223+G223</f>
        <v>1</v>
      </c>
      <c r="F223" s="62">
        <v>0</v>
      </c>
      <c r="G223" s="62">
        <v>1</v>
      </c>
      <c r="H223" s="61" t="s">
        <v>44</v>
      </c>
      <c r="I223" s="57"/>
    </row>
    <row r="224" s="3" customFormat="1" ht="21.75" customHeight="1" spans="1:9">
      <c r="A224" s="60"/>
      <c r="B224" s="59"/>
      <c r="C224" s="79" t="s">
        <v>255</v>
      </c>
      <c r="D224" s="78">
        <v>87</v>
      </c>
      <c r="E224" s="63"/>
      <c r="F224" s="64"/>
      <c r="G224" s="64"/>
      <c r="H224" s="63"/>
      <c r="I224" s="57"/>
    </row>
    <row r="225" s="3" customFormat="1" ht="21.75" customHeight="1" spans="1:9">
      <c r="A225" s="60"/>
      <c r="B225" s="59"/>
      <c r="C225" s="79" t="s">
        <v>256</v>
      </c>
      <c r="D225" s="78">
        <v>163</v>
      </c>
      <c r="E225" s="63"/>
      <c r="F225" s="64"/>
      <c r="G225" s="64"/>
      <c r="H225" s="63"/>
      <c r="I225" s="57"/>
    </row>
    <row r="226" s="3" customFormat="1" ht="21.75" customHeight="1" spans="1:9">
      <c r="A226" s="60"/>
      <c r="B226" s="59"/>
      <c r="C226" s="79" t="s">
        <v>257</v>
      </c>
      <c r="D226" s="78">
        <v>212</v>
      </c>
      <c r="E226" s="63"/>
      <c r="F226" s="64"/>
      <c r="G226" s="64"/>
      <c r="H226" s="63"/>
      <c r="I226" s="55"/>
    </row>
    <row r="227" s="3" customFormat="1" ht="21.75" customHeight="1" spans="1:9">
      <c r="A227" s="60"/>
      <c r="B227" s="59"/>
      <c r="C227" s="79" t="s">
        <v>258</v>
      </c>
      <c r="D227" s="78">
        <v>58</v>
      </c>
      <c r="E227" s="65"/>
      <c r="F227" s="66"/>
      <c r="G227" s="66"/>
      <c r="H227" s="65"/>
      <c r="I227" s="57"/>
    </row>
    <row r="228" s="3" customFormat="1" ht="21.75" customHeight="1" spans="1:9">
      <c r="A228" s="60"/>
      <c r="B228" s="59"/>
      <c r="C228" s="80" t="s">
        <v>109</v>
      </c>
      <c r="D228" s="81">
        <f>SUM(D222:D227)</f>
        <v>1176</v>
      </c>
      <c r="E228" s="81">
        <f t="shared" ref="E228:G228" si="36">SUM(E222:E227)</f>
        <v>2</v>
      </c>
      <c r="F228" s="81">
        <f t="shared" si="36"/>
        <v>1</v>
      </c>
      <c r="G228" s="81">
        <f t="shared" si="36"/>
        <v>1</v>
      </c>
      <c r="H228" s="82"/>
      <c r="I228" s="82"/>
    </row>
    <row r="229" s="3" customFormat="1" ht="21.75" customHeight="1" spans="1:9">
      <c r="A229" s="71"/>
      <c r="B229" s="87" t="s">
        <v>132</v>
      </c>
      <c r="C229" s="88"/>
      <c r="D229" s="89">
        <f>D228+D221+D203+D193+D185+D180+D173+D163+D158+D152+D146+D140+D135+D129+D121+D114+D106</f>
        <v>40016</v>
      </c>
      <c r="E229" s="89">
        <f>E228+E221+E203+E193+E185+E180+E173+E163+E158+E152+E146+E140+E135+E129+E121+E114+E106</f>
        <v>189</v>
      </c>
      <c r="F229" s="89">
        <f>F228+F221+F203+F193+F185+F180+F173+F163+F158+F152+F146+F140+F135+F129+F121+F114+F106</f>
        <v>170</v>
      </c>
      <c r="G229" s="89">
        <f>G228+G221+G203+G193+G185+G180+G173+G163+G158+G152+G146+G140+G135+G129+G121+G114+G106</f>
        <v>19</v>
      </c>
      <c r="H229" s="89"/>
      <c r="I229" s="89"/>
    </row>
    <row r="230" s="2" customFormat="1" ht="21.75" customHeight="1" spans="1:9">
      <c r="A230" s="75"/>
      <c r="B230" s="90"/>
      <c r="C230" s="90"/>
      <c r="D230" s="91"/>
      <c r="E230" s="91"/>
      <c r="F230" s="91"/>
      <c r="G230" s="91"/>
      <c r="H230" s="91"/>
      <c r="I230" s="91"/>
    </row>
    <row r="231" s="2" customFormat="1" ht="21.75" customHeight="1" spans="1:9">
      <c r="A231" s="75"/>
      <c r="B231" s="90"/>
      <c r="C231" s="90"/>
      <c r="D231" s="91"/>
      <c r="E231" s="91"/>
      <c r="F231" s="91"/>
      <c r="G231" s="91"/>
      <c r="H231" s="91"/>
      <c r="I231" s="91"/>
    </row>
    <row r="232" s="2" customFormat="1" ht="21.75" customHeight="1" spans="1:9">
      <c r="A232" s="75"/>
      <c r="B232" s="90"/>
      <c r="C232" s="90"/>
      <c r="D232" s="91"/>
      <c r="E232" s="91"/>
      <c r="F232" s="91"/>
      <c r="G232" s="91"/>
      <c r="H232" s="91"/>
      <c r="I232" s="91"/>
    </row>
    <row r="233" s="2" customFormat="1" ht="21.75" customHeight="1" spans="1:9">
      <c r="A233" s="75"/>
      <c r="B233" s="90"/>
      <c r="C233" s="90"/>
      <c r="D233" s="91"/>
      <c r="E233" s="91"/>
      <c r="F233" s="91"/>
      <c r="G233" s="91"/>
      <c r="H233" s="91"/>
      <c r="I233" s="91"/>
    </row>
    <row r="234" s="2" customFormat="1" ht="21.75" customHeight="1" spans="1:9">
      <c r="A234" s="75"/>
      <c r="B234" s="90"/>
      <c r="C234" s="90"/>
      <c r="D234" s="91"/>
      <c r="E234" s="91"/>
      <c r="F234" s="91"/>
      <c r="G234" s="91"/>
      <c r="H234" s="91"/>
      <c r="I234" s="91"/>
    </row>
    <row r="235" s="2" customFormat="1" ht="21.75" customHeight="1" spans="1:9">
      <c r="A235" s="75"/>
      <c r="B235" s="90"/>
      <c r="C235" s="90"/>
      <c r="D235" s="91"/>
      <c r="E235" s="91"/>
      <c r="F235" s="91"/>
      <c r="G235" s="91"/>
      <c r="H235" s="91"/>
      <c r="I235" s="91"/>
    </row>
    <row r="236" s="2" customFormat="1" ht="21.75" customHeight="1" spans="1:9">
      <c r="A236" s="75"/>
      <c r="B236" s="90"/>
      <c r="C236" s="90"/>
      <c r="D236" s="91"/>
      <c r="E236" s="91"/>
      <c r="F236" s="91"/>
      <c r="G236" s="91"/>
      <c r="H236" s="91"/>
      <c r="I236" s="91"/>
    </row>
    <row r="237" s="2" customFormat="1" ht="21.75" customHeight="1" spans="1:9">
      <c r="A237" s="75"/>
      <c r="B237" s="90"/>
      <c r="C237" s="90"/>
      <c r="D237" s="91"/>
      <c r="E237" s="91"/>
      <c r="F237" s="91"/>
      <c r="G237" s="91"/>
      <c r="H237" s="91"/>
      <c r="I237" s="91"/>
    </row>
    <row r="238" s="2" customFormat="1" ht="21.75" customHeight="1" spans="1:9">
      <c r="A238" s="75"/>
      <c r="B238" s="90"/>
      <c r="C238" s="90"/>
      <c r="D238" s="91"/>
      <c r="E238" s="91"/>
      <c r="F238" s="91"/>
      <c r="G238" s="91"/>
      <c r="H238" s="91"/>
      <c r="I238" s="91"/>
    </row>
    <row r="239" ht="29.25" customHeight="1" spans="1:10">
      <c r="A239" s="15" t="s">
        <v>259</v>
      </c>
      <c r="B239" s="15"/>
      <c r="C239" s="15"/>
      <c r="D239" s="15"/>
      <c r="E239" s="15"/>
      <c r="F239" s="15"/>
      <c r="G239" s="15"/>
      <c r="H239" s="15"/>
      <c r="I239" s="15"/>
      <c r="J239" s="49"/>
    </row>
    <row r="240" ht="19.5" customHeight="1" spans="1:9">
      <c r="A240" s="16" t="s">
        <v>24</v>
      </c>
      <c r="B240" s="16"/>
      <c r="C240" s="16"/>
      <c r="D240" s="16"/>
      <c r="E240" s="17"/>
      <c r="F240" s="17"/>
      <c r="G240" s="17"/>
      <c r="H240" s="18"/>
      <c r="I240" s="50"/>
    </row>
    <row r="241" s="1" customFormat="1" ht="20.25" customHeight="1" spans="1:9">
      <c r="A241" s="19" t="s">
        <v>25</v>
      </c>
      <c r="B241" s="20" t="s">
        <v>26</v>
      </c>
      <c r="C241" s="21" t="s">
        <v>27</v>
      </c>
      <c r="D241" s="22" t="s">
        <v>3</v>
      </c>
      <c r="E241" s="23" t="s">
        <v>28</v>
      </c>
      <c r="F241" s="24" t="s">
        <v>29</v>
      </c>
      <c r="G241" s="24"/>
      <c r="H241" s="25" t="s">
        <v>30</v>
      </c>
      <c r="I241" s="51" t="s">
        <v>7</v>
      </c>
    </row>
    <row r="242" s="1" customFormat="1" ht="30.75" customHeight="1" spans="1:9">
      <c r="A242" s="26"/>
      <c r="B242" s="27"/>
      <c r="C242" s="28"/>
      <c r="D242" s="29"/>
      <c r="E242" s="30"/>
      <c r="F242" s="24" t="s">
        <v>31</v>
      </c>
      <c r="G242" s="24" t="s">
        <v>32</v>
      </c>
      <c r="H242" s="25"/>
      <c r="I242" s="52"/>
    </row>
    <row r="243" ht="15.75" customHeight="1" spans="1:9">
      <c r="A243" s="92" t="s">
        <v>13</v>
      </c>
      <c r="B243" s="93" t="s">
        <v>260</v>
      </c>
      <c r="C243" s="94" t="s">
        <v>261</v>
      </c>
      <c r="D243" s="95">
        <v>594</v>
      </c>
      <c r="E243" s="96">
        <v>6</v>
      </c>
      <c r="F243" s="97">
        <v>6</v>
      </c>
      <c r="G243" s="98">
        <v>4</v>
      </c>
      <c r="H243" s="61" t="s">
        <v>44</v>
      </c>
      <c r="I243" s="120" t="s">
        <v>54</v>
      </c>
    </row>
    <row r="244" ht="15.75" customHeight="1" spans="1:9">
      <c r="A244" s="99"/>
      <c r="B244" s="93"/>
      <c r="C244" s="100" t="s">
        <v>262</v>
      </c>
      <c r="D244" s="97">
        <v>994</v>
      </c>
      <c r="E244" s="101">
        <f>F244+G244</f>
        <v>2</v>
      </c>
      <c r="F244" s="97">
        <v>2</v>
      </c>
      <c r="G244" s="102"/>
      <c r="H244" s="63"/>
      <c r="I244" s="121"/>
    </row>
    <row r="245" ht="15.75" customHeight="1" spans="1:9">
      <c r="A245" s="99"/>
      <c r="B245" s="93"/>
      <c r="C245" s="100" t="s">
        <v>263</v>
      </c>
      <c r="D245" s="97">
        <v>922</v>
      </c>
      <c r="E245" s="101">
        <f>F245+G245</f>
        <v>2</v>
      </c>
      <c r="F245" s="97">
        <v>2</v>
      </c>
      <c r="G245" s="102"/>
      <c r="H245" s="65"/>
      <c r="I245" s="121"/>
    </row>
    <row r="246" ht="15.75" customHeight="1" spans="1:9">
      <c r="A246" s="99"/>
      <c r="B246" s="93"/>
      <c r="C246" s="100" t="s">
        <v>264</v>
      </c>
      <c r="D246" s="97">
        <v>1039</v>
      </c>
      <c r="E246" s="101">
        <f>F246+G246</f>
        <v>4</v>
      </c>
      <c r="F246" s="97">
        <v>4</v>
      </c>
      <c r="G246" s="102"/>
      <c r="H246" s="34" t="s">
        <v>35</v>
      </c>
      <c r="I246" s="121"/>
    </row>
    <row r="247" ht="15.75" customHeight="1" spans="1:9">
      <c r="A247" s="99"/>
      <c r="B247" s="93"/>
      <c r="C247" s="100" t="s">
        <v>265</v>
      </c>
      <c r="D247" s="97">
        <v>823</v>
      </c>
      <c r="E247" s="101">
        <f>F247+G247</f>
        <v>33</v>
      </c>
      <c r="F247" s="97">
        <v>33</v>
      </c>
      <c r="G247" s="103"/>
      <c r="H247" s="34" t="s">
        <v>35</v>
      </c>
      <c r="I247" s="120" t="s">
        <v>54</v>
      </c>
    </row>
    <row r="248" ht="15.75" customHeight="1" spans="1:9">
      <c r="A248" s="99"/>
      <c r="B248" s="104"/>
      <c r="C248" s="105" t="s">
        <v>109</v>
      </c>
      <c r="D248" s="106">
        <v>4201</v>
      </c>
      <c r="E248" s="107">
        <v>51</v>
      </c>
      <c r="F248" s="107">
        <f>SUM(F243:F247)</f>
        <v>47</v>
      </c>
      <c r="G248" s="107">
        <v>4</v>
      </c>
      <c r="H248" s="108"/>
      <c r="I248" s="121"/>
    </row>
    <row r="249" ht="15.75" customHeight="1" spans="1:9">
      <c r="A249" s="99"/>
      <c r="B249" s="104" t="s">
        <v>266</v>
      </c>
      <c r="C249" s="100" t="s">
        <v>267</v>
      </c>
      <c r="D249" s="97">
        <v>270</v>
      </c>
      <c r="E249" s="109">
        <f>F249+G249</f>
        <v>1</v>
      </c>
      <c r="F249" s="109">
        <v>0</v>
      </c>
      <c r="G249" s="110">
        <v>1</v>
      </c>
      <c r="H249" s="61" t="s">
        <v>44</v>
      </c>
      <c r="I249" s="121"/>
    </row>
    <row r="250" ht="15.75" customHeight="1" spans="1:9">
      <c r="A250" s="99"/>
      <c r="B250" s="104"/>
      <c r="C250" s="100" t="s">
        <v>268</v>
      </c>
      <c r="D250" s="97">
        <v>558</v>
      </c>
      <c r="E250" s="111"/>
      <c r="F250" s="112"/>
      <c r="G250" s="113"/>
      <c r="H250" s="63"/>
      <c r="I250" s="121"/>
    </row>
    <row r="251" ht="15.75" customHeight="1" spans="1:9">
      <c r="A251" s="99"/>
      <c r="B251" s="104"/>
      <c r="C251" s="100" t="s">
        <v>269</v>
      </c>
      <c r="D251" s="97">
        <v>252</v>
      </c>
      <c r="E251" s="111"/>
      <c r="F251" s="112"/>
      <c r="G251" s="113"/>
      <c r="H251" s="63"/>
      <c r="I251" s="120" t="s">
        <v>54</v>
      </c>
    </row>
    <row r="252" ht="15.75" customHeight="1" spans="1:9">
      <c r="A252" s="99"/>
      <c r="B252" s="104"/>
      <c r="C252" s="100" t="s">
        <v>270</v>
      </c>
      <c r="D252" s="97">
        <v>36</v>
      </c>
      <c r="E252" s="111"/>
      <c r="F252" s="112"/>
      <c r="G252" s="113"/>
      <c r="H252" s="63"/>
      <c r="I252" s="121"/>
    </row>
    <row r="253" ht="15.75" customHeight="1" spans="1:9">
      <c r="A253" s="99"/>
      <c r="B253" s="104"/>
      <c r="C253" s="100" t="s">
        <v>271</v>
      </c>
      <c r="D253" s="97">
        <v>243</v>
      </c>
      <c r="E253" s="114"/>
      <c r="F253" s="115"/>
      <c r="G253" s="116"/>
      <c r="H253" s="65"/>
      <c r="I253" s="121"/>
    </row>
    <row r="254" ht="15.75" customHeight="1" spans="1:9">
      <c r="A254" s="99"/>
      <c r="B254" s="104"/>
      <c r="C254" s="105" t="s">
        <v>109</v>
      </c>
      <c r="D254" s="106">
        <v>1359</v>
      </c>
      <c r="E254" s="117">
        <f t="shared" ref="E254:E261" si="37">F254+G254</f>
        <v>1</v>
      </c>
      <c r="F254" s="117"/>
      <c r="G254" s="118">
        <v>1</v>
      </c>
      <c r="H254" s="119"/>
      <c r="I254" s="121"/>
    </row>
    <row r="255" ht="15.75" customHeight="1" spans="1:9">
      <c r="A255" s="99"/>
      <c r="B255" s="104" t="s">
        <v>272</v>
      </c>
      <c r="C255" s="100" t="s">
        <v>273</v>
      </c>
      <c r="D255" s="97">
        <v>850</v>
      </c>
      <c r="E255" s="101">
        <f t="shared" si="37"/>
        <v>7</v>
      </c>
      <c r="F255" s="101">
        <v>7</v>
      </c>
      <c r="G255" s="97">
        <v>0</v>
      </c>
      <c r="H255" s="97" t="s">
        <v>44</v>
      </c>
      <c r="I255" s="121"/>
    </row>
    <row r="256" ht="15.75" customHeight="1" spans="1:9">
      <c r="A256" s="99"/>
      <c r="B256" s="104"/>
      <c r="C256" s="100" t="s">
        <v>274</v>
      </c>
      <c r="D256" s="97">
        <v>1372</v>
      </c>
      <c r="E256" s="101">
        <f t="shared" si="37"/>
        <v>4</v>
      </c>
      <c r="F256" s="101">
        <v>4</v>
      </c>
      <c r="G256" s="97">
        <v>0</v>
      </c>
      <c r="H256" s="97" t="s">
        <v>44</v>
      </c>
      <c r="I256" s="120" t="s">
        <v>54</v>
      </c>
    </row>
    <row r="257" ht="15.75" customHeight="1" spans="1:9">
      <c r="A257" s="99"/>
      <c r="B257" s="104"/>
      <c r="C257" s="100" t="s">
        <v>275</v>
      </c>
      <c r="D257" s="97">
        <v>1476</v>
      </c>
      <c r="E257" s="101">
        <f t="shared" si="37"/>
        <v>8</v>
      </c>
      <c r="F257" s="101">
        <v>8</v>
      </c>
      <c r="G257" s="97">
        <v>0</v>
      </c>
      <c r="H257" s="97" t="s">
        <v>44</v>
      </c>
      <c r="I257" s="121"/>
    </row>
    <row r="258" ht="15.75" customHeight="1" spans="1:9">
      <c r="A258" s="99"/>
      <c r="B258" s="104"/>
      <c r="C258" s="105" t="s">
        <v>109</v>
      </c>
      <c r="D258" s="106">
        <v>3698</v>
      </c>
      <c r="E258" s="122">
        <f t="shared" si="37"/>
        <v>19</v>
      </c>
      <c r="F258" s="106">
        <f>SUM(F255:F257)</f>
        <v>19</v>
      </c>
      <c r="G258" s="106" t="s">
        <v>276</v>
      </c>
      <c r="H258" s="123"/>
      <c r="I258" s="121"/>
    </row>
    <row r="259" ht="13.5" customHeight="1" spans="1:9">
      <c r="A259" s="99"/>
      <c r="B259" s="104" t="s">
        <v>277</v>
      </c>
      <c r="C259" s="100" t="s">
        <v>278</v>
      </c>
      <c r="D259" s="97">
        <v>513</v>
      </c>
      <c r="E259" s="101">
        <f t="shared" si="37"/>
        <v>2</v>
      </c>
      <c r="F259" s="101">
        <v>2</v>
      </c>
      <c r="G259" s="124">
        <v>0</v>
      </c>
      <c r="H259" s="124" t="s">
        <v>44</v>
      </c>
      <c r="I259" s="121"/>
    </row>
    <row r="260" ht="13.5" customHeight="1" spans="1:9">
      <c r="A260" s="99"/>
      <c r="B260" s="104"/>
      <c r="C260" s="100" t="s">
        <v>279</v>
      </c>
      <c r="D260" s="97">
        <v>459</v>
      </c>
      <c r="E260" s="101">
        <f t="shared" si="37"/>
        <v>3</v>
      </c>
      <c r="F260" s="101">
        <v>3</v>
      </c>
      <c r="G260" s="124">
        <v>0</v>
      </c>
      <c r="H260" s="124" t="s">
        <v>44</v>
      </c>
      <c r="I260" s="121"/>
    </row>
    <row r="261" ht="13.5" customHeight="1" spans="1:9">
      <c r="A261" s="99"/>
      <c r="B261" s="104"/>
      <c r="C261" s="100" t="s">
        <v>280</v>
      </c>
      <c r="D261" s="97">
        <v>1012</v>
      </c>
      <c r="E261" s="101">
        <f t="shared" si="37"/>
        <v>5</v>
      </c>
      <c r="F261" s="101">
        <v>5</v>
      </c>
      <c r="G261" s="124">
        <v>0</v>
      </c>
      <c r="H261" s="124" t="s">
        <v>44</v>
      </c>
      <c r="I261" s="121"/>
    </row>
    <row r="262" ht="13.5" customHeight="1" spans="1:9">
      <c r="A262" s="99"/>
      <c r="B262" s="104"/>
      <c r="C262" s="100" t="s">
        <v>281</v>
      </c>
      <c r="D262" s="97">
        <v>333</v>
      </c>
      <c r="E262" s="109">
        <v>9</v>
      </c>
      <c r="F262" s="109">
        <v>9</v>
      </c>
      <c r="G262" s="125">
        <v>0</v>
      </c>
      <c r="H262" s="125" t="s">
        <v>44</v>
      </c>
      <c r="I262" s="120" t="s">
        <v>54</v>
      </c>
    </row>
    <row r="263" ht="13.5" customHeight="1" spans="1:9">
      <c r="A263" s="99"/>
      <c r="B263" s="104"/>
      <c r="C263" s="100" t="s">
        <v>282</v>
      </c>
      <c r="D263" s="97">
        <v>1579</v>
      </c>
      <c r="E263" s="114"/>
      <c r="F263" s="114"/>
      <c r="G263" s="126"/>
      <c r="H263" s="126"/>
      <c r="I263" s="121"/>
    </row>
    <row r="264" ht="15.75" customHeight="1" spans="1:9">
      <c r="A264" s="99"/>
      <c r="B264" s="104"/>
      <c r="C264" s="105" t="s">
        <v>109</v>
      </c>
      <c r="D264" s="106">
        <v>3896</v>
      </c>
      <c r="E264" s="122">
        <f>E259+E260+E261+E262</f>
        <v>19</v>
      </c>
      <c r="F264" s="107">
        <f>SUM(F259:F262)</f>
        <v>19</v>
      </c>
      <c r="G264" s="107">
        <f>SUM(G259:G263)</f>
        <v>0</v>
      </c>
      <c r="H264" s="108"/>
      <c r="I264" s="121"/>
    </row>
    <row r="265" ht="15.75" customHeight="1" spans="1:9">
      <c r="A265" s="99"/>
      <c r="B265" s="104" t="s">
        <v>283</v>
      </c>
      <c r="C265" s="100" t="s">
        <v>284</v>
      </c>
      <c r="D265" s="97">
        <v>324</v>
      </c>
      <c r="E265" s="101">
        <f t="shared" ref="E265:E293" si="38">F265+G265</f>
        <v>1</v>
      </c>
      <c r="F265" s="97">
        <v>1</v>
      </c>
      <c r="G265" s="124">
        <v>0</v>
      </c>
      <c r="H265" s="124" t="s">
        <v>44</v>
      </c>
      <c r="I265" s="121"/>
    </row>
    <row r="266" ht="15.75" customHeight="1" spans="1:9">
      <c r="A266" s="99"/>
      <c r="B266" s="104"/>
      <c r="C266" s="100" t="s">
        <v>285</v>
      </c>
      <c r="D266" s="97">
        <v>1080</v>
      </c>
      <c r="E266" s="101">
        <f t="shared" si="38"/>
        <v>3</v>
      </c>
      <c r="F266" s="97">
        <v>3</v>
      </c>
      <c r="G266" s="124">
        <v>0</v>
      </c>
      <c r="H266" s="124" t="s">
        <v>44</v>
      </c>
      <c r="I266" s="121"/>
    </row>
    <row r="267" ht="15.75" customHeight="1" spans="1:9">
      <c r="A267" s="99"/>
      <c r="B267" s="104"/>
      <c r="C267" s="100" t="s">
        <v>286</v>
      </c>
      <c r="D267" s="97">
        <v>675</v>
      </c>
      <c r="E267" s="101">
        <f t="shared" si="38"/>
        <v>2</v>
      </c>
      <c r="F267" s="97">
        <v>2</v>
      </c>
      <c r="G267" s="124">
        <v>0</v>
      </c>
      <c r="H267" s="124" t="s">
        <v>44</v>
      </c>
      <c r="I267" s="120" t="s">
        <v>54</v>
      </c>
    </row>
    <row r="268" ht="15.75" customHeight="1" spans="1:9">
      <c r="A268" s="99"/>
      <c r="B268" s="104"/>
      <c r="C268" s="100" t="s">
        <v>287</v>
      </c>
      <c r="D268" s="97">
        <v>432</v>
      </c>
      <c r="E268" s="101">
        <f t="shared" si="38"/>
        <v>3</v>
      </c>
      <c r="F268" s="97">
        <v>3</v>
      </c>
      <c r="G268" s="124">
        <v>0</v>
      </c>
      <c r="H268" s="124" t="s">
        <v>44</v>
      </c>
      <c r="I268" s="121"/>
    </row>
    <row r="269" ht="15.75" customHeight="1" spans="1:9">
      <c r="A269" s="99"/>
      <c r="B269" s="104"/>
      <c r="C269" s="105" t="s">
        <v>109</v>
      </c>
      <c r="D269" s="106">
        <v>2511</v>
      </c>
      <c r="E269" s="122">
        <f t="shared" si="38"/>
        <v>9</v>
      </c>
      <c r="F269" s="107">
        <f>SUM(F265:F268)</f>
        <v>9</v>
      </c>
      <c r="G269" s="118">
        <v>0</v>
      </c>
      <c r="H269" s="119"/>
      <c r="I269" s="121"/>
    </row>
    <row r="270" ht="17.25" customHeight="1" spans="1:9">
      <c r="A270" s="99"/>
      <c r="B270" s="104" t="s">
        <v>288</v>
      </c>
      <c r="C270" s="100" t="s">
        <v>289</v>
      </c>
      <c r="D270" s="97">
        <v>508</v>
      </c>
      <c r="E270" s="101">
        <f t="shared" si="38"/>
        <v>1</v>
      </c>
      <c r="F270" s="101">
        <v>1</v>
      </c>
      <c r="G270" s="124">
        <v>0</v>
      </c>
      <c r="H270" s="124" t="s">
        <v>44</v>
      </c>
      <c r="I270" s="121"/>
    </row>
    <row r="271" ht="33" customHeight="1" spans="1:9">
      <c r="A271" s="99"/>
      <c r="B271" s="104"/>
      <c r="C271" s="100" t="s">
        <v>290</v>
      </c>
      <c r="D271" s="97">
        <v>225</v>
      </c>
      <c r="E271" s="101">
        <f t="shared" si="38"/>
        <v>3</v>
      </c>
      <c r="F271" s="101">
        <v>2</v>
      </c>
      <c r="G271" s="124">
        <v>1</v>
      </c>
      <c r="H271" s="124" t="s">
        <v>44</v>
      </c>
      <c r="I271" s="121"/>
    </row>
    <row r="272" ht="17.25" customHeight="1" spans="1:9">
      <c r="A272" s="99"/>
      <c r="B272" s="104"/>
      <c r="C272" s="100" t="s">
        <v>291</v>
      </c>
      <c r="D272" s="97">
        <v>2484</v>
      </c>
      <c r="E272" s="101">
        <f t="shared" si="38"/>
        <v>11</v>
      </c>
      <c r="F272" s="101">
        <v>11</v>
      </c>
      <c r="G272" s="124">
        <v>0</v>
      </c>
      <c r="H272" s="124" t="s">
        <v>44</v>
      </c>
      <c r="I272" s="120" t="s">
        <v>54</v>
      </c>
    </row>
    <row r="273" ht="17.25" customHeight="1" spans="1:9">
      <c r="A273" s="99"/>
      <c r="B273" s="104"/>
      <c r="C273" s="105" t="s">
        <v>109</v>
      </c>
      <c r="D273" s="106">
        <v>3217</v>
      </c>
      <c r="E273" s="122">
        <f t="shared" si="38"/>
        <v>15</v>
      </c>
      <c r="F273" s="107">
        <f>SUM(F270:F272)</f>
        <v>14</v>
      </c>
      <c r="G273" s="107">
        <f>SUM(G265:G272)</f>
        <v>1</v>
      </c>
      <c r="H273" s="108"/>
      <c r="I273" s="121"/>
    </row>
    <row r="274" ht="17.25" customHeight="1" spans="1:9">
      <c r="A274" s="99"/>
      <c r="B274" s="104" t="s">
        <v>292</v>
      </c>
      <c r="C274" s="100" t="s">
        <v>293</v>
      </c>
      <c r="D274" s="97">
        <v>1201</v>
      </c>
      <c r="E274" s="101">
        <f t="shared" si="38"/>
        <v>4</v>
      </c>
      <c r="F274" s="101">
        <v>4</v>
      </c>
      <c r="G274" s="124">
        <v>0</v>
      </c>
      <c r="H274" s="124" t="s">
        <v>44</v>
      </c>
      <c r="I274" s="121"/>
    </row>
    <row r="275" ht="17.25" customHeight="1" spans="1:9">
      <c r="A275" s="99"/>
      <c r="B275" s="104"/>
      <c r="C275" s="100" t="s">
        <v>294</v>
      </c>
      <c r="D275" s="97">
        <v>490</v>
      </c>
      <c r="E275" s="101">
        <f t="shared" si="38"/>
        <v>1</v>
      </c>
      <c r="F275" s="101">
        <v>1</v>
      </c>
      <c r="G275" s="124">
        <v>0</v>
      </c>
      <c r="H275" s="124" t="s">
        <v>44</v>
      </c>
      <c r="I275" s="120" t="s">
        <v>54</v>
      </c>
    </row>
    <row r="276" ht="17.25" customHeight="1" spans="1:9">
      <c r="A276" s="99"/>
      <c r="B276" s="104"/>
      <c r="C276" s="100" t="s">
        <v>295</v>
      </c>
      <c r="D276" s="97">
        <v>400</v>
      </c>
      <c r="E276" s="101">
        <f t="shared" si="38"/>
        <v>3</v>
      </c>
      <c r="F276" s="101">
        <v>3</v>
      </c>
      <c r="G276" s="124">
        <v>0</v>
      </c>
      <c r="H276" s="124" t="s">
        <v>44</v>
      </c>
      <c r="I276" s="121"/>
    </row>
    <row r="277" ht="17.25" customHeight="1" spans="1:9">
      <c r="A277" s="99"/>
      <c r="B277" s="104"/>
      <c r="C277" s="127" t="s">
        <v>109</v>
      </c>
      <c r="D277" s="118">
        <v>2091</v>
      </c>
      <c r="E277" s="122">
        <f t="shared" si="38"/>
        <v>8</v>
      </c>
      <c r="F277" s="107">
        <f>SUM(F274:F276)</f>
        <v>8</v>
      </c>
      <c r="G277" s="107">
        <f>SUM(G274:G276)</f>
        <v>0</v>
      </c>
      <c r="H277" s="108"/>
      <c r="I277" s="121"/>
    </row>
    <row r="278" ht="17.25" customHeight="1" spans="1:9">
      <c r="A278" s="99"/>
      <c r="B278" s="104" t="s">
        <v>296</v>
      </c>
      <c r="C278" s="100" t="s">
        <v>297</v>
      </c>
      <c r="D278" s="97">
        <v>459</v>
      </c>
      <c r="E278" s="101">
        <f t="shared" si="38"/>
        <v>2</v>
      </c>
      <c r="F278" s="101">
        <v>2</v>
      </c>
      <c r="G278" s="124">
        <v>0</v>
      </c>
      <c r="H278" s="124" t="s">
        <v>44</v>
      </c>
      <c r="I278" s="121"/>
    </row>
    <row r="279" ht="17.25" customHeight="1" spans="1:9">
      <c r="A279" s="99"/>
      <c r="B279" s="104"/>
      <c r="C279" s="100" t="s">
        <v>298</v>
      </c>
      <c r="D279" s="97">
        <v>342</v>
      </c>
      <c r="E279" s="101">
        <f t="shared" si="38"/>
        <v>1</v>
      </c>
      <c r="F279" s="121" t="s">
        <v>276</v>
      </c>
      <c r="G279" s="124">
        <v>1</v>
      </c>
      <c r="H279" s="124" t="s">
        <v>44</v>
      </c>
      <c r="I279" s="121"/>
    </row>
    <row r="280" ht="17.25" customHeight="1" spans="1:9">
      <c r="A280" s="99"/>
      <c r="B280" s="104"/>
      <c r="C280" s="100" t="s">
        <v>299</v>
      </c>
      <c r="D280" s="97">
        <v>738</v>
      </c>
      <c r="E280" s="101">
        <f t="shared" si="38"/>
        <v>5</v>
      </c>
      <c r="F280" s="101">
        <v>5</v>
      </c>
      <c r="G280" s="124">
        <v>0</v>
      </c>
      <c r="H280" s="124" t="s">
        <v>44</v>
      </c>
      <c r="I280" s="120" t="s">
        <v>54</v>
      </c>
    </row>
    <row r="281" ht="17.25" customHeight="1" spans="1:9">
      <c r="A281" s="99"/>
      <c r="B281" s="104"/>
      <c r="C281" s="100" t="s">
        <v>300</v>
      </c>
      <c r="D281" s="97">
        <v>472</v>
      </c>
      <c r="E281" s="101">
        <f t="shared" si="38"/>
        <v>5</v>
      </c>
      <c r="F281" s="101">
        <v>5</v>
      </c>
      <c r="G281" s="124">
        <v>0</v>
      </c>
      <c r="H281" s="124" t="s">
        <v>44</v>
      </c>
      <c r="I281" s="121"/>
    </row>
    <row r="282" ht="17.25" customHeight="1" spans="1:9">
      <c r="A282" s="99"/>
      <c r="B282" s="104"/>
      <c r="C282" s="100" t="s">
        <v>301</v>
      </c>
      <c r="D282" s="97">
        <v>454</v>
      </c>
      <c r="E282" s="101">
        <f t="shared" si="38"/>
        <v>2</v>
      </c>
      <c r="F282" s="101">
        <v>2</v>
      </c>
      <c r="G282" s="124">
        <v>0</v>
      </c>
      <c r="H282" s="124" t="s">
        <v>44</v>
      </c>
      <c r="I282" s="121"/>
    </row>
    <row r="283" ht="17.25" customHeight="1" spans="1:9">
      <c r="A283" s="128"/>
      <c r="B283" s="104"/>
      <c r="C283" s="127" t="s">
        <v>109</v>
      </c>
      <c r="D283" s="118">
        <v>2465</v>
      </c>
      <c r="E283" s="122">
        <f t="shared" si="38"/>
        <v>15</v>
      </c>
      <c r="F283" s="107">
        <f>SUM(F278:F282)</f>
        <v>14</v>
      </c>
      <c r="G283" s="107">
        <f>SUM(G278:G282)</f>
        <v>1</v>
      </c>
      <c r="H283" s="108"/>
      <c r="I283" s="121"/>
    </row>
    <row r="284" s="1" customFormat="1" ht="20.25" customHeight="1" spans="1:9">
      <c r="A284" s="19" t="s">
        <v>25</v>
      </c>
      <c r="B284" s="20" t="s">
        <v>26</v>
      </c>
      <c r="C284" s="21" t="s">
        <v>27</v>
      </c>
      <c r="D284" s="22" t="s">
        <v>3</v>
      </c>
      <c r="E284" s="23" t="s">
        <v>28</v>
      </c>
      <c r="F284" s="24" t="s">
        <v>29</v>
      </c>
      <c r="G284" s="24"/>
      <c r="H284" s="25" t="s">
        <v>30</v>
      </c>
      <c r="I284" s="51" t="s">
        <v>7</v>
      </c>
    </row>
    <row r="285" s="1" customFormat="1" ht="30.75" customHeight="1" spans="1:9">
      <c r="A285" s="26"/>
      <c r="B285" s="27"/>
      <c r="C285" s="28"/>
      <c r="D285" s="29"/>
      <c r="E285" s="30"/>
      <c r="F285" s="24" t="s">
        <v>31</v>
      </c>
      <c r="G285" s="24" t="s">
        <v>32</v>
      </c>
      <c r="H285" s="25"/>
      <c r="I285" s="52"/>
    </row>
    <row r="286" spans="1:9">
      <c r="A286" s="92" t="s">
        <v>13</v>
      </c>
      <c r="B286" s="104" t="s">
        <v>302</v>
      </c>
      <c r="C286" s="100" t="s">
        <v>303</v>
      </c>
      <c r="D286" s="97">
        <v>504</v>
      </c>
      <c r="E286" s="101">
        <f t="shared" si="38"/>
        <v>2</v>
      </c>
      <c r="F286" s="101">
        <v>2</v>
      </c>
      <c r="G286" s="124">
        <v>0</v>
      </c>
      <c r="H286" s="124" t="s">
        <v>44</v>
      </c>
      <c r="I286" s="121"/>
    </row>
    <row r="287" spans="1:9">
      <c r="A287" s="99"/>
      <c r="B287" s="104"/>
      <c r="C287" s="100" t="s">
        <v>304</v>
      </c>
      <c r="D287" s="97">
        <v>877</v>
      </c>
      <c r="E287" s="101">
        <f t="shared" si="38"/>
        <v>2</v>
      </c>
      <c r="F287" s="101">
        <v>2</v>
      </c>
      <c r="G287" s="124">
        <v>0</v>
      </c>
      <c r="H287" s="124" t="s">
        <v>44</v>
      </c>
      <c r="I287" s="120" t="s">
        <v>54</v>
      </c>
    </row>
    <row r="288" spans="1:9">
      <c r="A288" s="99"/>
      <c r="B288" s="104"/>
      <c r="C288" s="100" t="s">
        <v>305</v>
      </c>
      <c r="D288" s="97">
        <v>855</v>
      </c>
      <c r="E288" s="101">
        <f t="shared" si="38"/>
        <v>4</v>
      </c>
      <c r="F288" s="101">
        <v>4</v>
      </c>
      <c r="G288" s="124">
        <v>0</v>
      </c>
      <c r="H288" s="124" t="s">
        <v>44</v>
      </c>
      <c r="I288" s="121"/>
    </row>
    <row r="289" spans="1:9">
      <c r="A289" s="99"/>
      <c r="B289" s="104"/>
      <c r="C289" s="100" t="s">
        <v>306</v>
      </c>
      <c r="D289" s="97">
        <v>90</v>
      </c>
      <c r="E289" s="101">
        <f t="shared" si="38"/>
        <v>1</v>
      </c>
      <c r="F289" s="121" t="s">
        <v>276</v>
      </c>
      <c r="G289" s="124">
        <v>1</v>
      </c>
      <c r="H289" s="124" t="s">
        <v>44</v>
      </c>
      <c r="I289" s="121"/>
    </row>
    <row r="290" spans="1:9">
      <c r="A290" s="99"/>
      <c r="B290" s="104"/>
      <c r="C290" s="100" t="s">
        <v>307</v>
      </c>
      <c r="D290" s="97">
        <v>472</v>
      </c>
      <c r="E290" s="101">
        <f t="shared" si="38"/>
        <v>1</v>
      </c>
      <c r="F290" s="101">
        <v>1</v>
      </c>
      <c r="G290" s="124">
        <v>0</v>
      </c>
      <c r="H290" s="124" t="s">
        <v>44</v>
      </c>
      <c r="I290" s="121"/>
    </row>
    <row r="291" spans="1:9">
      <c r="A291" s="99"/>
      <c r="B291" s="104"/>
      <c r="C291" s="127" t="s">
        <v>109</v>
      </c>
      <c r="D291" s="118">
        <v>2798</v>
      </c>
      <c r="E291" s="122">
        <f t="shared" si="38"/>
        <v>10</v>
      </c>
      <c r="F291" s="107">
        <f>SUM(F286:F290)</f>
        <v>9</v>
      </c>
      <c r="G291" s="107">
        <f>SUM(G286:G290)</f>
        <v>1</v>
      </c>
      <c r="H291" s="108"/>
      <c r="I291" s="121"/>
    </row>
    <row r="292" spans="1:9">
      <c r="A292" s="99"/>
      <c r="B292" s="104" t="s">
        <v>308</v>
      </c>
      <c r="C292" s="100" t="s">
        <v>309</v>
      </c>
      <c r="D292" s="97">
        <v>1449</v>
      </c>
      <c r="E292" s="101">
        <f t="shared" si="38"/>
        <v>3</v>
      </c>
      <c r="F292" s="97">
        <v>3</v>
      </c>
      <c r="G292" s="124">
        <v>0</v>
      </c>
      <c r="H292" s="124" t="s">
        <v>44</v>
      </c>
      <c r="I292" s="120" t="s">
        <v>54</v>
      </c>
    </row>
    <row r="293" spans="1:9">
      <c r="A293" s="99"/>
      <c r="B293" s="104"/>
      <c r="C293" s="100" t="s">
        <v>310</v>
      </c>
      <c r="D293" s="97">
        <v>679</v>
      </c>
      <c r="E293" s="109">
        <f t="shared" si="38"/>
        <v>1</v>
      </c>
      <c r="F293" s="110">
        <v>0</v>
      </c>
      <c r="G293" s="125">
        <v>1</v>
      </c>
      <c r="H293" s="125" t="s">
        <v>44</v>
      </c>
      <c r="I293" s="121"/>
    </row>
    <row r="294" spans="1:9">
      <c r="A294" s="99"/>
      <c r="B294" s="104"/>
      <c r="C294" s="100" t="s">
        <v>311</v>
      </c>
      <c r="D294" s="97">
        <v>310</v>
      </c>
      <c r="E294" s="114"/>
      <c r="F294" s="116"/>
      <c r="G294" s="126"/>
      <c r="H294" s="126"/>
      <c r="I294" s="121"/>
    </row>
    <row r="295" spans="1:9">
      <c r="A295" s="99"/>
      <c r="B295" s="104"/>
      <c r="C295" s="127" t="s">
        <v>109</v>
      </c>
      <c r="D295" s="118">
        <v>2438</v>
      </c>
      <c r="E295" s="122">
        <f>F295+G295</f>
        <v>4</v>
      </c>
      <c r="F295" s="107">
        <f>SUM(F292:F294)</f>
        <v>3</v>
      </c>
      <c r="G295" s="107">
        <f>SUM(G292:G294)</f>
        <v>1</v>
      </c>
      <c r="H295" s="108"/>
      <c r="I295" s="121"/>
    </row>
    <row r="296" spans="1:9">
      <c r="A296" s="99"/>
      <c r="B296" s="104" t="s">
        <v>312</v>
      </c>
      <c r="C296" s="100" t="s">
        <v>313</v>
      </c>
      <c r="D296" s="97">
        <v>333</v>
      </c>
      <c r="E296" s="109">
        <f>F296+G296</f>
        <v>1</v>
      </c>
      <c r="F296" s="109">
        <v>0</v>
      </c>
      <c r="G296" s="125">
        <v>1</v>
      </c>
      <c r="H296" s="125" t="s">
        <v>44</v>
      </c>
      <c r="I296" s="121"/>
    </row>
    <row r="297" spans="1:9">
      <c r="A297" s="99"/>
      <c r="B297" s="104"/>
      <c r="C297" s="100" t="s">
        <v>314</v>
      </c>
      <c r="D297" s="97">
        <v>225</v>
      </c>
      <c r="E297" s="114"/>
      <c r="F297" s="115"/>
      <c r="G297" s="126"/>
      <c r="H297" s="126"/>
      <c r="I297" s="120" t="s">
        <v>54</v>
      </c>
    </row>
    <row r="298" spans="1:9">
      <c r="A298" s="99"/>
      <c r="B298" s="104"/>
      <c r="C298" s="100" t="s">
        <v>315</v>
      </c>
      <c r="D298" s="97">
        <v>562</v>
      </c>
      <c r="E298" s="101">
        <f t="shared" ref="E298:E305" si="39">F298+G298</f>
        <v>3</v>
      </c>
      <c r="F298" s="101">
        <v>3</v>
      </c>
      <c r="G298" s="124">
        <v>0</v>
      </c>
      <c r="H298" s="124" t="s">
        <v>44</v>
      </c>
      <c r="I298" s="121"/>
    </row>
    <row r="299" spans="1:9">
      <c r="A299" s="99"/>
      <c r="B299" s="104"/>
      <c r="C299" s="100" t="s">
        <v>316</v>
      </c>
      <c r="D299" s="97">
        <v>990</v>
      </c>
      <c r="E299" s="101">
        <f t="shared" si="39"/>
        <v>4</v>
      </c>
      <c r="F299" s="101">
        <v>4</v>
      </c>
      <c r="G299" s="124">
        <v>0</v>
      </c>
      <c r="H299" s="124" t="s">
        <v>44</v>
      </c>
      <c r="I299" s="121"/>
    </row>
    <row r="300" spans="1:9">
      <c r="A300" s="99"/>
      <c r="B300" s="104"/>
      <c r="C300" s="100" t="s">
        <v>317</v>
      </c>
      <c r="D300" s="97">
        <v>796</v>
      </c>
      <c r="E300" s="101">
        <f t="shared" si="39"/>
        <v>3</v>
      </c>
      <c r="F300" s="101">
        <v>3</v>
      </c>
      <c r="G300" s="124">
        <v>0</v>
      </c>
      <c r="H300" s="124" t="s">
        <v>44</v>
      </c>
      <c r="I300" s="121"/>
    </row>
    <row r="301" spans="1:9">
      <c r="A301" s="99"/>
      <c r="B301" s="104"/>
      <c r="C301" s="100" t="s">
        <v>318</v>
      </c>
      <c r="D301" s="97">
        <v>756</v>
      </c>
      <c r="E301" s="101">
        <f t="shared" si="39"/>
        <v>2</v>
      </c>
      <c r="F301" s="101">
        <v>2</v>
      </c>
      <c r="G301" s="124">
        <v>0</v>
      </c>
      <c r="H301" s="124" t="s">
        <v>44</v>
      </c>
      <c r="I301" s="121"/>
    </row>
    <row r="302" spans="1:9">
      <c r="A302" s="99"/>
      <c r="B302" s="104"/>
      <c r="C302" s="127" t="s">
        <v>109</v>
      </c>
      <c r="D302" s="118">
        <v>3662</v>
      </c>
      <c r="E302" s="122">
        <f t="shared" si="39"/>
        <v>13</v>
      </c>
      <c r="F302" s="106">
        <f>SUM(F296:F301)</f>
        <v>12</v>
      </c>
      <c r="G302" s="106">
        <f>SUM(G296:G301)</f>
        <v>1</v>
      </c>
      <c r="H302" s="123"/>
      <c r="I302" s="121"/>
    </row>
    <row r="303" spans="1:9">
      <c r="A303" s="99"/>
      <c r="B303" s="104" t="s">
        <v>319</v>
      </c>
      <c r="C303" s="100" t="s">
        <v>320</v>
      </c>
      <c r="D303" s="97">
        <v>1795</v>
      </c>
      <c r="E303" s="101">
        <f t="shared" si="39"/>
        <v>4</v>
      </c>
      <c r="F303" s="101">
        <v>4</v>
      </c>
      <c r="G303" s="124">
        <v>0</v>
      </c>
      <c r="H303" s="124" t="s">
        <v>44</v>
      </c>
      <c r="I303" s="120" t="s">
        <v>54</v>
      </c>
    </row>
    <row r="304" spans="1:9">
      <c r="A304" s="99"/>
      <c r="B304" s="104"/>
      <c r="C304" s="100" t="s">
        <v>321</v>
      </c>
      <c r="D304" s="97">
        <v>1080</v>
      </c>
      <c r="E304" s="101">
        <f t="shared" si="39"/>
        <v>2</v>
      </c>
      <c r="F304" s="101">
        <v>2</v>
      </c>
      <c r="G304" s="124">
        <v>0</v>
      </c>
      <c r="H304" s="124" t="s">
        <v>44</v>
      </c>
      <c r="I304" s="121"/>
    </row>
    <row r="305" spans="1:9">
      <c r="A305" s="99"/>
      <c r="B305" s="104"/>
      <c r="C305" s="100" t="s">
        <v>322</v>
      </c>
      <c r="D305" s="97">
        <v>157</v>
      </c>
      <c r="E305" s="109">
        <f t="shared" si="39"/>
        <v>1</v>
      </c>
      <c r="F305" s="129" t="s">
        <v>276</v>
      </c>
      <c r="G305" s="125">
        <v>1</v>
      </c>
      <c r="H305" s="125" t="s">
        <v>44</v>
      </c>
      <c r="I305" s="121"/>
    </row>
    <row r="306" spans="1:9">
      <c r="A306" s="99"/>
      <c r="B306" s="104"/>
      <c r="C306" s="100" t="s">
        <v>323</v>
      </c>
      <c r="D306" s="97">
        <v>76</v>
      </c>
      <c r="E306" s="111"/>
      <c r="F306" s="112"/>
      <c r="G306" s="130"/>
      <c r="H306" s="130"/>
      <c r="I306" s="121"/>
    </row>
    <row r="307" spans="1:9">
      <c r="A307" s="99"/>
      <c r="B307" s="104"/>
      <c r="C307" s="100" t="s">
        <v>324</v>
      </c>
      <c r="D307" s="97">
        <v>180</v>
      </c>
      <c r="E307" s="114"/>
      <c r="F307" s="115"/>
      <c r="G307" s="126"/>
      <c r="H307" s="126"/>
      <c r="I307" s="121"/>
    </row>
    <row r="308" spans="1:9">
      <c r="A308" s="99"/>
      <c r="B308" s="104"/>
      <c r="C308" s="100" t="s">
        <v>325</v>
      </c>
      <c r="D308" s="97">
        <v>697</v>
      </c>
      <c r="E308" s="101">
        <f t="shared" ref="E308:E342" si="40">F308+G308</f>
        <v>3</v>
      </c>
      <c r="F308" s="101">
        <v>3</v>
      </c>
      <c r="G308" s="124">
        <v>0</v>
      </c>
      <c r="H308" s="124" t="s">
        <v>44</v>
      </c>
      <c r="I308" s="121"/>
    </row>
    <row r="309" spans="1:9">
      <c r="A309" s="128"/>
      <c r="B309" s="104"/>
      <c r="C309" s="127" t="s">
        <v>109</v>
      </c>
      <c r="D309" s="118">
        <v>3985</v>
      </c>
      <c r="E309" s="122">
        <f t="shared" si="40"/>
        <v>10</v>
      </c>
      <c r="F309" s="107">
        <f>SUM(F303:F308)</f>
        <v>9</v>
      </c>
      <c r="G309" s="118">
        <v>1</v>
      </c>
      <c r="H309" s="119"/>
      <c r="I309" s="121"/>
    </row>
    <row r="310" ht="18.75" customHeight="1" spans="1:9">
      <c r="A310" s="131"/>
      <c r="B310" s="132" t="s">
        <v>132</v>
      </c>
      <c r="C310" s="132"/>
      <c r="D310" s="132">
        <v>36321</v>
      </c>
      <c r="E310" s="133">
        <f t="shared" si="40"/>
        <v>174</v>
      </c>
      <c r="F310" s="132">
        <f>F309+F302+F295+F291+F283+F277+F273+F269+F264+F258+F254+F248</f>
        <v>163</v>
      </c>
      <c r="G310" s="132">
        <f>G309+G302+G295+G291+G283+G277+G273+G269+G264+G258+G254+G248</f>
        <v>11</v>
      </c>
      <c r="H310" s="132"/>
      <c r="I310" s="132"/>
    </row>
    <row r="311" s="5" customFormat="1" spans="1:9">
      <c r="A311" s="134"/>
      <c r="B311" s="134"/>
      <c r="C311" s="134"/>
      <c r="D311" s="134"/>
      <c r="E311" s="135"/>
      <c r="F311" s="134"/>
      <c r="G311" s="134"/>
      <c r="H311" s="134"/>
      <c r="I311" s="134"/>
    </row>
    <row r="312" s="5" customFormat="1" spans="1:9">
      <c r="A312" s="134"/>
      <c r="B312" s="134"/>
      <c r="C312" s="134"/>
      <c r="D312" s="134"/>
      <c r="E312" s="135"/>
      <c r="F312" s="134"/>
      <c r="G312" s="134"/>
      <c r="H312" s="134"/>
      <c r="I312" s="134"/>
    </row>
    <row r="313" s="5" customFormat="1" spans="1:9">
      <c r="A313" s="134"/>
      <c r="B313" s="134"/>
      <c r="C313" s="134"/>
      <c r="D313" s="134"/>
      <c r="E313" s="135"/>
      <c r="F313" s="134"/>
      <c r="G313" s="134"/>
      <c r="H313" s="134"/>
      <c r="I313" s="134"/>
    </row>
    <row r="314" s="5" customFormat="1" spans="1:9">
      <c r="A314" s="134"/>
      <c r="B314" s="134"/>
      <c r="C314" s="134"/>
      <c r="D314" s="134"/>
      <c r="E314" s="135"/>
      <c r="F314" s="134"/>
      <c r="G314" s="134"/>
      <c r="H314" s="134"/>
      <c r="I314" s="134"/>
    </row>
    <row r="315" s="5" customFormat="1" spans="1:9">
      <c r="A315" s="134"/>
      <c r="B315" s="134"/>
      <c r="C315" s="134"/>
      <c r="D315" s="134"/>
      <c r="E315" s="135"/>
      <c r="F315" s="134"/>
      <c r="G315" s="134"/>
      <c r="H315" s="134"/>
      <c r="I315" s="134"/>
    </row>
    <row r="316" s="5" customFormat="1" spans="1:9">
      <c r="A316" s="134"/>
      <c r="B316" s="134"/>
      <c r="C316" s="134"/>
      <c r="D316" s="134"/>
      <c r="E316" s="135"/>
      <c r="F316" s="134"/>
      <c r="G316" s="134"/>
      <c r="H316" s="134"/>
      <c r="I316" s="134"/>
    </row>
    <row r="317" s="5" customFormat="1" spans="1:9">
      <c r="A317" s="134"/>
      <c r="B317" s="134"/>
      <c r="C317" s="134"/>
      <c r="D317" s="134"/>
      <c r="E317" s="135"/>
      <c r="F317" s="134"/>
      <c r="G317" s="134"/>
      <c r="H317" s="134"/>
      <c r="I317" s="134"/>
    </row>
    <row r="318" s="5" customFormat="1" spans="1:9">
      <c r="A318" s="134"/>
      <c r="B318" s="134"/>
      <c r="C318" s="134"/>
      <c r="D318" s="134"/>
      <c r="E318" s="135"/>
      <c r="F318" s="134"/>
      <c r="G318" s="134"/>
      <c r="H318" s="134"/>
      <c r="I318" s="134"/>
    </row>
    <row r="319" s="5" customFormat="1" spans="1:9">
      <c r="A319" s="134"/>
      <c r="B319" s="134"/>
      <c r="C319" s="134"/>
      <c r="D319" s="134"/>
      <c r="E319" s="135"/>
      <c r="F319" s="134"/>
      <c r="G319" s="134"/>
      <c r="H319" s="134"/>
      <c r="I319" s="134"/>
    </row>
    <row r="320" s="5" customFormat="1" spans="1:9">
      <c r="A320" s="134"/>
      <c r="B320" s="134"/>
      <c r="C320" s="134"/>
      <c r="D320" s="134"/>
      <c r="E320" s="135"/>
      <c r="F320" s="134"/>
      <c r="G320" s="134"/>
      <c r="H320" s="134"/>
      <c r="I320" s="134"/>
    </row>
    <row r="321" s="5" customFormat="1" spans="1:9">
      <c r="A321" s="134"/>
      <c r="B321" s="134"/>
      <c r="C321" s="134"/>
      <c r="D321" s="134"/>
      <c r="E321" s="135"/>
      <c r="F321" s="134"/>
      <c r="G321" s="134"/>
      <c r="H321" s="134"/>
      <c r="I321" s="134"/>
    </row>
    <row r="322" s="5" customFormat="1" spans="1:9">
      <c r="A322" s="134"/>
      <c r="B322" s="134"/>
      <c r="C322" s="134"/>
      <c r="D322" s="134"/>
      <c r="E322" s="135"/>
      <c r="F322" s="134"/>
      <c r="G322" s="134"/>
      <c r="H322" s="134"/>
      <c r="I322" s="134"/>
    </row>
    <row r="323" s="5" customFormat="1" spans="1:9">
      <c r="A323" s="134"/>
      <c r="B323" s="134"/>
      <c r="C323" s="134"/>
      <c r="D323" s="134"/>
      <c r="E323" s="135"/>
      <c r="F323" s="134"/>
      <c r="G323" s="134"/>
      <c r="H323" s="134"/>
      <c r="I323" s="134"/>
    </row>
    <row r="324" s="5" customFormat="1" spans="1:9">
      <c r="A324" s="134"/>
      <c r="B324" s="134"/>
      <c r="C324" s="134"/>
      <c r="D324" s="134"/>
      <c r="E324" s="135"/>
      <c r="F324" s="134"/>
      <c r="G324" s="134"/>
      <c r="H324" s="134"/>
      <c r="I324" s="134"/>
    </row>
    <row r="325" s="5" customFormat="1" spans="1:9">
      <c r="A325" s="134"/>
      <c r="B325" s="134"/>
      <c r="C325" s="134"/>
      <c r="D325" s="134"/>
      <c r="E325" s="135"/>
      <c r="F325" s="134"/>
      <c r="G325" s="134"/>
      <c r="H325" s="134"/>
      <c r="I325" s="134"/>
    </row>
    <row r="326" s="5" customFormat="1" spans="1:9">
      <c r="A326" s="134"/>
      <c r="B326" s="134"/>
      <c r="C326" s="134"/>
      <c r="D326" s="134"/>
      <c r="E326" s="135"/>
      <c r="F326" s="134"/>
      <c r="G326" s="134"/>
      <c r="H326" s="134"/>
      <c r="I326" s="134"/>
    </row>
    <row r="327" s="5" customFormat="1" spans="1:9">
      <c r="A327" s="134"/>
      <c r="B327" s="134"/>
      <c r="C327" s="134"/>
      <c r="D327" s="134"/>
      <c r="E327" s="135"/>
      <c r="F327" s="134"/>
      <c r="G327" s="134"/>
      <c r="H327" s="134"/>
      <c r="I327" s="134"/>
    </row>
    <row r="328" s="5" customFormat="1" spans="1:9">
      <c r="A328" s="134"/>
      <c r="B328" s="134"/>
      <c r="C328" s="134"/>
      <c r="D328" s="134"/>
      <c r="E328" s="135"/>
      <c r="F328" s="134"/>
      <c r="G328" s="134"/>
      <c r="H328" s="134"/>
      <c r="I328" s="134"/>
    </row>
    <row r="329" s="5" customFormat="1" spans="1:9">
      <c r="A329" s="134"/>
      <c r="B329" s="134"/>
      <c r="C329" s="134"/>
      <c r="D329" s="134"/>
      <c r="E329" s="135"/>
      <c r="F329" s="134"/>
      <c r="G329" s="134"/>
      <c r="H329" s="134"/>
      <c r="I329" s="134"/>
    </row>
    <row r="330" s="5" customFormat="1" spans="1:9">
      <c r="A330" s="134"/>
      <c r="B330" s="134"/>
      <c r="C330" s="134"/>
      <c r="D330" s="134"/>
      <c r="E330" s="135"/>
      <c r="F330" s="134"/>
      <c r="G330" s="134"/>
      <c r="H330" s="134"/>
      <c r="I330" s="134"/>
    </row>
    <row r="331" s="5" customFormat="1" spans="1:9">
      <c r="A331" s="134"/>
      <c r="B331" s="134"/>
      <c r="C331" s="134"/>
      <c r="D331" s="134"/>
      <c r="E331" s="135"/>
      <c r="F331" s="134"/>
      <c r="G331" s="134"/>
      <c r="H331" s="134"/>
      <c r="I331" s="134"/>
    </row>
    <row r="332" s="5" customFormat="1" spans="1:9">
      <c r="A332" s="134"/>
      <c r="B332" s="134"/>
      <c r="C332" s="134"/>
      <c r="D332" s="134"/>
      <c r="E332" s="135"/>
      <c r="F332" s="134"/>
      <c r="G332" s="134"/>
      <c r="H332" s="134"/>
      <c r="I332" s="134"/>
    </row>
    <row r="333" s="5" customFormat="1" spans="1:9">
      <c r="A333" s="134"/>
      <c r="B333" s="134"/>
      <c r="C333" s="134"/>
      <c r="D333" s="134"/>
      <c r="E333" s="135"/>
      <c r="F333" s="134"/>
      <c r="G333" s="134"/>
      <c r="H333" s="134"/>
      <c r="I333" s="134"/>
    </row>
    <row r="334" s="5" customFormat="1" spans="1:9">
      <c r="A334" s="134"/>
      <c r="B334" s="134"/>
      <c r="C334" s="134"/>
      <c r="D334" s="134"/>
      <c r="E334" s="135"/>
      <c r="F334" s="134"/>
      <c r="G334" s="134"/>
      <c r="H334" s="134"/>
      <c r="I334" s="134"/>
    </row>
    <row r="335" s="5" customFormat="1" spans="1:9">
      <c r="A335" s="134"/>
      <c r="B335" s="134"/>
      <c r="C335" s="134"/>
      <c r="D335" s="134"/>
      <c r="E335" s="135"/>
      <c r="F335" s="134"/>
      <c r="G335" s="134"/>
      <c r="H335" s="134"/>
      <c r="I335" s="134"/>
    </row>
    <row r="336" ht="29.25" customHeight="1" spans="1:10">
      <c r="A336" s="15" t="s">
        <v>326</v>
      </c>
      <c r="B336" s="15"/>
      <c r="C336" s="15"/>
      <c r="D336" s="15"/>
      <c r="E336" s="15"/>
      <c r="F336" s="15"/>
      <c r="G336" s="15"/>
      <c r="H336" s="15"/>
      <c r="I336" s="15"/>
      <c r="J336" s="49"/>
    </row>
    <row r="337" ht="19.5" customHeight="1" spans="1:9">
      <c r="A337" s="16" t="s">
        <v>24</v>
      </c>
      <c r="B337" s="16"/>
      <c r="C337" s="16"/>
      <c r="D337" s="16"/>
      <c r="E337" s="17"/>
      <c r="F337" s="17"/>
      <c r="G337" s="17"/>
      <c r="H337" s="18"/>
      <c r="I337" s="50"/>
    </row>
    <row r="338" s="1" customFormat="1" ht="20.25" customHeight="1" spans="1:9">
      <c r="A338" s="19" t="s">
        <v>25</v>
      </c>
      <c r="B338" s="20" t="s">
        <v>26</v>
      </c>
      <c r="C338" s="21" t="s">
        <v>27</v>
      </c>
      <c r="D338" s="22" t="s">
        <v>3</v>
      </c>
      <c r="E338" s="23" t="s">
        <v>28</v>
      </c>
      <c r="F338" s="24" t="s">
        <v>29</v>
      </c>
      <c r="G338" s="24"/>
      <c r="H338" s="25" t="s">
        <v>30</v>
      </c>
      <c r="I338" s="51" t="s">
        <v>7</v>
      </c>
    </row>
    <row r="339" s="1" customFormat="1" ht="29.25" customHeight="1" spans="1:9">
      <c r="A339" s="26"/>
      <c r="B339" s="27"/>
      <c r="C339" s="28"/>
      <c r="D339" s="29"/>
      <c r="E339" s="30"/>
      <c r="F339" s="24" t="s">
        <v>31</v>
      </c>
      <c r="G339" s="24" t="s">
        <v>32</v>
      </c>
      <c r="H339" s="25"/>
      <c r="I339" s="52"/>
    </row>
    <row r="340" ht="18" customHeight="1" spans="1:9">
      <c r="A340" s="92" t="s">
        <v>327</v>
      </c>
      <c r="B340" s="93" t="s">
        <v>328</v>
      </c>
      <c r="C340" s="136" t="s">
        <v>329</v>
      </c>
      <c r="D340" s="137">
        <v>1836</v>
      </c>
      <c r="E340" s="96">
        <f t="shared" si="40"/>
        <v>22</v>
      </c>
      <c r="F340" s="138">
        <v>22</v>
      </c>
      <c r="G340" s="138">
        <v>0</v>
      </c>
      <c r="H340" s="34" t="s">
        <v>35</v>
      </c>
      <c r="I340" s="121"/>
    </row>
    <row r="341" ht="18" customHeight="1" spans="1:9">
      <c r="A341" s="99"/>
      <c r="B341" s="93"/>
      <c r="C341" s="136" t="s">
        <v>330</v>
      </c>
      <c r="D341" s="137">
        <v>2068</v>
      </c>
      <c r="E341" s="96">
        <f t="shared" si="40"/>
        <v>8</v>
      </c>
      <c r="F341" s="138">
        <v>8</v>
      </c>
      <c r="G341" s="138">
        <v>0</v>
      </c>
      <c r="H341" s="124" t="s">
        <v>44</v>
      </c>
      <c r="I341" s="120" t="s">
        <v>54</v>
      </c>
    </row>
    <row r="342" ht="18" customHeight="1" spans="1:9">
      <c r="A342" s="99"/>
      <c r="B342" s="93"/>
      <c r="C342" s="139" t="s">
        <v>331</v>
      </c>
      <c r="D342" s="140">
        <v>1553</v>
      </c>
      <c r="E342" s="96">
        <f t="shared" si="40"/>
        <v>3</v>
      </c>
      <c r="F342" s="138">
        <v>3</v>
      </c>
      <c r="G342" s="138">
        <v>0</v>
      </c>
      <c r="H342" s="124" t="s">
        <v>44</v>
      </c>
      <c r="I342" s="121"/>
    </row>
    <row r="343" ht="18" customHeight="1" spans="1:9">
      <c r="A343" s="99"/>
      <c r="B343" s="93"/>
      <c r="C343" s="139" t="s">
        <v>332</v>
      </c>
      <c r="D343" s="140">
        <v>120</v>
      </c>
      <c r="E343" s="96">
        <v>2</v>
      </c>
      <c r="F343" s="138">
        <v>0</v>
      </c>
      <c r="G343" s="138">
        <v>2</v>
      </c>
      <c r="H343" s="34" t="s">
        <v>35</v>
      </c>
      <c r="I343" s="121"/>
    </row>
    <row r="344" ht="18" customHeight="1" spans="1:9">
      <c r="A344" s="99"/>
      <c r="B344" s="93"/>
      <c r="C344" s="141" t="s">
        <v>109</v>
      </c>
      <c r="D344" s="142">
        <f>SUM(D340:D343)</f>
        <v>5577</v>
      </c>
      <c r="E344" s="142">
        <f>SUM(E340:E343)</f>
        <v>35</v>
      </c>
      <c r="F344" s="122">
        <f>SUM(F340:F343)</f>
        <v>33</v>
      </c>
      <c r="G344" s="122">
        <f>SUM(G340:G343)</f>
        <v>2</v>
      </c>
      <c r="H344" s="101"/>
      <c r="I344" s="121"/>
    </row>
    <row r="345" ht="18" customHeight="1" spans="1:9">
      <c r="A345" s="99"/>
      <c r="B345" s="104" t="s">
        <v>333</v>
      </c>
      <c r="C345" s="143" t="s">
        <v>334</v>
      </c>
      <c r="D345" s="124">
        <v>1264</v>
      </c>
      <c r="E345" s="101">
        <f t="shared" ref="E345:E354" si="41">F345+G345</f>
        <v>5</v>
      </c>
      <c r="F345" s="144">
        <v>5</v>
      </c>
      <c r="G345" s="144">
        <v>0</v>
      </c>
      <c r="H345" s="124" t="s">
        <v>44</v>
      </c>
      <c r="I345" s="120" t="s">
        <v>54</v>
      </c>
    </row>
    <row r="346" ht="18" customHeight="1" spans="1:9">
      <c r="A346" s="99"/>
      <c r="B346" s="104"/>
      <c r="C346" s="143" t="s">
        <v>335</v>
      </c>
      <c r="D346" s="124">
        <v>1206</v>
      </c>
      <c r="E346" s="101">
        <f t="shared" si="41"/>
        <v>12</v>
      </c>
      <c r="F346" s="144">
        <v>12</v>
      </c>
      <c r="G346" s="144">
        <v>0</v>
      </c>
      <c r="H346" s="34" t="s">
        <v>35</v>
      </c>
      <c r="I346" s="121"/>
    </row>
    <row r="347" ht="18" customHeight="1" spans="1:9">
      <c r="A347" s="99"/>
      <c r="B347" s="104"/>
      <c r="C347" s="145" t="s">
        <v>336</v>
      </c>
      <c r="D347" s="146">
        <v>900</v>
      </c>
      <c r="E347" s="101">
        <f t="shared" si="41"/>
        <v>5</v>
      </c>
      <c r="F347" s="144">
        <v>5</v>
      </c>
      <c r="G347" s="144">
        <v>0</v>
      </c>
      <c r="H347" s="124" t="s">
        <v>44</v>
      </c>
      <c r="I347" s="121"/>
    </row>
    <row r="348" ht="18" customHeight="1" spans="1:9">
      <c r="A348" s="99"/>
      <c r="B348" s="104"/>
      <c r="C348" s="147" t="s">
        <v>109</v>
      </c>
      <c r="D348" s="148">
        <v>3370</v>
      </c>
      <c r="E348" s="122">
        <f t="shared" si="41"/>
        <v>22</v>
      </c>
      <c r="F348" s="149">
        <f>F345+F346+F347</f>
        <v>22</v>
      </c>
      <c r="G348" s="149">
        <f>G345+G346+G347</f>
        <v>0</v>
      </c>
      <c r="H348" s="150"/>
      <c r="I348" s="121"/>
    </row>
    <row r="349" ht="18" customHeight="1" spans="1:9">
      <c r="A349" s="99"/>
      <c r="B349" s="104" t="s">
        <v>337</v>
      </c>
      <c r="C349" s="145" t="s">
        <v>338</v>
      </c>
      <c r="D349" s="146">
        <v>2565</v>
      </c>
      <c r="E349" s="101">
        <f t="shared" si="41"/>
        <v>9</v>
      </c>
      <c r="F349" s="144">
        <v>9</v>
      </c>
      <c r="G349" s="144">
        <v>0</v>
      </c>
      <c r="H349" s="124" t="s">
        <v>44</v>
      </c>
      <c r="I349" s="120" t="s">
        <v>54</v>
      </c>
    </row>
    <row r="350" ht="18" customHeight="1" spans="1:9">
      <c r="A350" s="99"/>
      <c r="B350" s="104"/>
      <c r="C350" s="145" t="s">
        <v>339</v>
      </c>
      <c r="D350" s="146">
        <v>1053</v>
      </c>
      <c r="E350" s="101">
        <f t="shared" si="41"/>
        <v>2</v>
      </c>
      <c r="F350" s="144">
        <v>2</v>
      </c>
      <c r="G350" s="144">
        <v>0</v>
      </c>
      <c r="H350" s="124" t="s">
        <v>44</v>
      </c>
      <c r="I350" s="121"/>
    </row>
    <row r="351" ht="18" customHeight="1" spans="1:9">
      <c r="A351" s="99"/>
      <c r="B351" s="104"/>
      <c r="C351" s="147" t="s">
        <v>109</v>
      </c>
      <c r="D351" s="148">
        <v>3618</v>
      </c>
      <c r="E351" s="122">
        <f t="shared" si="41"/>
        <v>11</v>
      </c>
      <c r="F351" s="149">
        <f>F349+F350</f>
        <v>11</v>
      </c>
      <c r="G351" s="149">
        <v>0</v>
      </c>
      <c r="H351" s="150"/>
      <c r="I351" s="121"/>
    </row>
    <row r="352" s="6" customFormat="1" ht="18" customHeight="1" spans="1:9">
      <c r="A352" s="99"/>
      <c r="B352" s="93" t="s">
        <v>340</v>
      </c>
      <c r="C352" s="145" t="s">
        <v>341</v>
      </c>
      <c r="D352" s="146">
        <v>1218</v>
      </c>
      <c r="E352" s="101">
        <f t="shared" si="41"/>
        <v>16</v>
      </c>
      <c r="F352" s="144">
        <v>16</v>
      </c>
      <c r="G352" s="144">
        <v>0</v>
      </c>
      <c r="H352" s="34" t="s">
        <v>35</v>
      </c>
      <c r="I352" s="120" t="s">
        <v>54</v>
      </c>
    </row>
    <row r="353" s="6" customFormat="1" ht="18" customHeight="1" spans="1:9">
      <c r="A353" s="99"/>
      <c r="B353" s="93"/>
      <c r="C353" s="145" t="s">
        <v>342</v>
      </c>
      <c r="D353" s="146">
        <v>523</v>
      </c>
      <c r="E353" s="101">
        <f t="shared" si="41"/>
        <v>2</v>
      </c>
      <c r="F353" s="144">
        <v>2</v>
      </c>
      <c r="G353" s="144">
        <v>0</v>
      </c>
      <c r="H353" s="34"/>
      <c r="I353" s="120"/>
    </row>
    <row r="354" s="6" customFormat="1" ht="18" customHeight="1" spans="1:9">
      <c r="A354" s="99"/>
      <c r="B354" s="93"/>
      <c r="C354" s="136" t="s">
        <v>343</v>
      </c>
      <c r="D354" s="137">
        <v>81</v>
      </c>
      <c r="E354" s="96">
        <f t="shared" si="41"/>
        <v>5</v>
      </c>
      <c r="F354" s="138">
        <v>5</v>
      </c>
      <c r="G354" s="144">
        <v>0</v>
      </c>
      <c r="H354" s="124" t="s">
        <v>44</v>
      </c>
      <c r="I354" s="120" t="s">
        <v>54</v>
      </c>
    </row>
    <row r="355" ht="18" customHeight="1" spans="1:9">
      <c r="A355" s="99"/>
      <c r="B355" s="93"/>
      <c r="C355" s="147" t="s">
        <v>109</v>
      </c>
      <c r="D355" s="148">
        <v>1822</v>
      </c>
      <c r="E355" s="107">
        <f>SUM(E352:E354)</f>
        <v>23</v>
      </c>
      <c r="F355" s="107">
        <f t="shared" ref="F355:G355" si="42">SUM(F352:F354)</f>
        <v>23</v>
      </c>
      <c r="G355" s="107">
        <f t="shared" si="42"/>
        <v>0</v>
      </c>
      <c r="H355" s="150"/>
      <c r="I355" s="121"/>
    </row>
    <row r="356" ht="18" customHeight="1" spans="1:9">
      <c r="A356" s="99"/>
      <c r="B356" s="104" t="s">
        <v>344</v>
      </c>
      <c r="C356" s="145" t="s">
        <v>345</v>
      </c>
      <c r="D356" s="146">
        <v>931</v>
      </c>
      <c r="E356" s="101">
        <f t="shared" ref="E356:E376" si="43">F356+G356</f>
        <v>7</v>
      </c>
      <c r="F356" s="144">
        <v>7</v>
      </c>
      <c r="G356" s="144">
        <v>0</v>
      </c>
      <c r="H356" s="124" t="s">
        <v>44</v>
      </c>
      <c r="I356" s="120" t="s">
        <v>54</v>
      </c>
    </row>
    <row r="357" ht="18" customHeight="1" spans="1:9">
      <c r="A357" s="99"/>
      <c r="B357" s="104"/>
      <c r="C357" s="145" t="s">
        <v>346</v>
      </c>
      <c r="D357" s="146">
        <v>423</v>
      </c>
      <c r="E357" s="101">
        <f t="shared" si="43"/>
        <v>2</v>
      </c>
      <c r="F357" s="144">
        <v>2</v>
      </c>
      <c r="G357" s="144">
        <v>0</v>
      </c>
      <c r="H357" s="124" t="s">
        <v>44</v>
      </c>
      <c r="I357" s="121"/>
    </row>
    <row r="358" ht="18" customHeight="1" spans="1:9">
      <c r="A358" s="99"/>
      <c r="B358" s="104"/>
      <c r="C358" s="145" t="s">
        <v>347</v>
      </c>
      <c r="D358" s="146">
        <v>589</v>
      </c>
      <c r="E358" s="101">
        <f t="shared" si="43"/>
        <v>1</v>
      </c>
      <c r="F358" s="144">
        <v>1</v>
      </c>
      <c r="G358" s="144">
        <v>0</v>
      </c>
      <c r="H358" s="124" t="s">
        <v>44</v>
      </c>
      <c r="I358" s="121"/>
    </row>
    <row r="359" ht="18" customHeight="1" spans="1:9">
      <c r="A359" s="99"/>
      <c r="B359" s="104"/>
      <c r="C359" s="145" t="s">
        <v>348</v>
      </c>
      <c r="D359" s="146">
        <v>301</v>
      </c>
      <c r="E359" s="101">
        <f t="shared" si="43"/>
        <v>1</v>
      </c>
      <c r="F359" s="144">
        <v>1</v>
      </c>
      <c r="G359" s="144">
        <v>0</v>
      </c>
      <c r="H359" s="124" t="s">
        <v>44</v>
      </c>
      <c r="I359" s="121"/>
    </row>
    <row r="360" ht="18" customHeight="1" spans="1:9">
      <c r="A360" s="99"/>
      <c r="B360" s="104"/>
      <c r="C360" s="145" t="s">
        <v>349</v>
      </c>
      <c r="D360" s="146">
        <v>1156</v>
      </c>
      <c r="E360" s="101">
        <f t="shared" si="43"/>
        <v>6</v>
      </c>
      <c r="F360" s="144">
        <v>6</v>
      </c>
      <c r="G360" s="144">
        <v>0</v>
      </c>
      <c r="H360" s="124" t="s">
        <v>44</v>
      </c>
      <c r="I360" s="121"/>
    </row>
    <row r="361" ht="18" customHeight="1" spans="1:9">
      <c r="A361" s="99"/>
      <c r="B361" s="104"/>
      <c r="C361" s="145" t="s">
        <v>350</v>
      </c>
      <c r="D361" s="146">
        <v>1215</v>
      </c>
      <c r="E361" s="101">
        <f t="shared" si="43"/>
        <v>8</v>
      </c>
      <c r="F361" s="144">
        <v>8</v>
      </c>
      <c r="G361" s="144">
        <v>0</v>
      </c>
      <c r="H361" s="124" t="s">
        <v>44</v>
      </c>
      <c r="I361" s="121"/>
    </row>
    <row r="362" ht="18" customHeight="1" spans="1:9">
      <c r="A362" s="99"/>
      <c r="B362" s="104"/>
      <c r="C362" s="145" t="s">
        <v>351</v>
      </c>
      <c r="D362" s="146">
        <v>481</v>
      </c>
      <c r="E362" s="101">
        <f t="shared" si="43"/>
        <v>1</v>
      </c>
      <c r="F362" s="144">
        <v>1</v>
      </c>
      <c r="G362" s="144">
        <v>0</v>
      </c>
      <c r="H362" s="124" t="s">
        <v>44</v>
      </c>
      <c r="I362" s="121"/>
    </row>
    <row r="363" ht="18" customHeight="1" spans="1:9">
      <c r="A363" s="99"/>
      <c r="B363" s="104"/>
      <c r="C363" s="147" t="s">
        <v>109</v>
      </c>
      <c r="D363" s="148">
        <v>5096</v>
      </c>
      <c r="E363" s="122">
        <f t="shared" si="43"/>
        <v>26</v>
      </c>
      <c r="F363" s="149">
        <f>SUM(F356:F362)</f>
        <v>26</v>
      </c>
      <c r="G363" s="149">
        <f>SUM(G356:G362)</f>
        <v>0</v>
      </c>
      <c r="H363" s="150"/>
      <c r="I363" s="121"/>
    </row>
    <row r="364" ht="18" customHeight="1" spans="1:9">
      <c r="A364" s="99"/>
      <c r="B364" s="151" t="s">
        <v>352</v>
      </c>
      <c r="C364" s="145" t="s">
        <v>353</v>
      </c>
      <c r="D364" s="146">
        <v>765</v>
      </c>
      <c r="E364" s="101">
        <f t="shared" si="43"/>
        <v>2</v>
      </c>
      <c r="F364" s="144">
        <v>2</v>
      </c>
      <c r="G364" s="144">
        <v>0</v>
      </c>
      <c r="H364" s="124" t="s">
        <v>44</v>
      </c>
      <c r="I364" s="120" t="s">
        <v>54</v>
      </c>
    </row>
    <row r="365" ht="18" customHeight="1" spans="1:9">
      <c r="A365" s="99"/>
      <c r="B365" s="151"/>
      <c r="C365" s="152" t="s">
        <v>354</v>
      </c>
      <c r="D365" s="153">
        <v>454</v>
      </c>
      <c r="E365" s="96">
        <f t="shared" si="43"/>
        <v>2</v>
      </c>
      <c r="F365" s="154">
        <v>2</v>
      </c>
      <c r="G365" s="154">
        <v>0</v>
      </c>
      <c r="H365" s="124" t="s">
        <v>44</v>
      </c>
      <c r="I365" s="121"/>
    </row>
    <row r="366" ht="17.25" customHeight="1" spans="1:9">
      <c r="A366" s="99"/>
      <c r="B366" s="151"/>
      <c r="C366" s="152" t="s">
        <v>355</v>
      </c>
      <c r="D366" s="153">
        <v>315</v>
      </c>
      <c r="E366" s="96">
        <f t="shared" si="43"/>
        <v>3</v>
      </c>
      <c r="F366" s="154">
        <v>3</v>
      </c>
      <c r="G366" s="154">
        <v>0</v>
      </c>
      <c r="H366" s="124" t="s">
        <v>44</v>
      </c>
      <c r="I366" s="121"/>
    </row>
    <row r="367" ht="17.25" customHeight="1" spans="1:9">
      <c r="A367" s="99"/>
      <c r="B367" s="151"/>
      <c r="C367" s="152" t="s">
        <v>356</v>
      </c>
      <c r="D367" s="153">
        <v>427</v>
      </c>
      <c r="E367" s="96">
        <f t="shared" si="43"/>
        <v>1</v>
      </c>
      <c r="F367" s="154">
        <v>1</v>
      </c>
      <c r="G367" s="154">
        <v>0</v>
      </c>
      <c r="H367" s="124" t="s">
        <v>44</v>
      </c>
      <c r="I367" s="121"/>
    </row>
    <row r="368" ht="17.25" customHeight="1" spans="1:9">
      <c r="A368" s="99"/>
      <c r="B368" s="151"/>
      <c r="C368" s="152" t="s">
        <v>357</v>
      </c>
      <c r="D368" s="153">
        <v>324</v>
      </c>
      <c r="E368" s="96">
        <f t="shared" si="43"/>
        <v>3</v>
      </c>
      <c r="F368" s="154">
        <v>3</v>
      </c>
      <c r="G368" s="154">
        <v>0</v>
      </c>
      <c r="H368" s="124" t="s">
        <v>44</v>
      </c>
      <c r="I368" s="121"/>
    </row>
    <row r="369" ht="17.25" customHeight="1" spans="1:9">
      <c r="A369" s="99"/>
      <c r="B369" s="151"/>
      <c r="C369" s="152" t="s">
        <v>358</v>
      </c>
      <c r="D369" s="153">
        <v>612</v>
      </c>
      <c r="E369" s="96">
        <f t="shared" si="43"/>
        <v>2</v>
      </c>
      <c r="F369" s="154">
        <v>2</v>
      </c>
      <c r="G369" s="154">
        <v>0</v>
      </c>
      <c r="H369" s="124" t="s">
        <v>44</v>
      </c>
      <c r="I369" s="121"/>
    </row>
    <row r="370" ht="17.25" customHeight="1" spans="1:9">
      <c r="A370" s="99"/>
      <c r="B370" s="151"/>
      <c r="C370" s="147" t="s">
        <v>109</v>
      </c>
      <c r="D370" s="148">
        <v>2897</v>
      </c>
      <c r="E370" s="122">
        <f t="shared" si="43"/>
        <v>13</v>
      </c>
      <c r="F370" s="149">
        <f>SUM(F364:F369)</f>
        <v>13</v>
      </c>
      <c r="G370" s="149">
        <f>SUM(G364:G369)</f>
        <v>0</v>
      </c>
      <c r="H370" s="150"/>
      <c r="I370" s="121"/>
    </row>
    <row r="371" ht="15.75" customHeight="1" spans="1:9">
      <c r="A371" s="99"/>
      <c r="B371" s="155" t="s">
        <v>359</v>
      </c>
      <c r="C371" s="145" t="s">
        <v>360</v>
      </c>
      <c r="D371" s="146">
        <v>445</v>
      </c>
      <c r="E371" s="101">
        <f t="shared" si="43"/>
        <v>1</v>
      </c>
      <c r="F371" s="144">
        <v>1</v>
      </c>
      <c r="G371" s="144">
        <v>0</v>
      </c>
      <c r="H371" s="124" t="s">
        <v>44</v>
      </c>
      <c r="I371" s="121"/>
    </row>
    <row r="372" ht="15.75" customHeight="1" spans="1:9">
      <c r="A372" s="99"/>
      <c r="B372" s="155"/>
      <c r="C372" s="145" t="s">
        <v>226</v>
      </c>
      <c r="D372" s="146">
        <v>576</v>
      </c>
      <c r="E372" s="101">
        <f t="shared" si="43"/>
        <v>3</v>
      </c>
      <c r="F372" s="144">
        <v>3</v>
      </c>
      <c r="G372" s="144">
        <v>0</v>
      </c>
      <c r="H372" s="124" t="s">
        <v>44</v>
      </c>
      <c r="I372" s="120" t="s">
        <v>54</v>
      </c>
    </row>
    <row r="373" ht="15.75" customHeight="1" spans="1:9">
      <c r="A373" s="99"/>
      <c r="B373" s="155"/>
      <c r="C373" s="145" t="s">
        <v>343</v>
      </c>
      <c r="D373" s="146">
        <v>378</v>
      </c>
      <c r="E373" s="101">
        <f t="shared" si="43"/>
        <v>1</v>
      </c>
      <c r="F373" s="144">
        <v>0</v>
      </c>
      <c r="G373" s="144">
        <v>1</v>
      </c>
      <c r="H373" s="124" t="s">
        <v>44</v>
      </c>
      <c r="I373" s="121"/>
    </row>
    <row r="374" ht="15.75" customHeight="1" spans="1:9">
      <c r="A374" s="99"/>
      <c r="B374" s="155"/>
      <c r="C374" s="145" t="s">
        <v>229</v>
      </c>
      <c r="D374" s="146">
        <v>495</v>
      </c>
      <c r="E374" s="101">
        <f t="shared" si="43"/>
        <v>1</v>
      </c>
      <c r="F374" s="144">
        <v>1</v>
      </c>
      <c r="G374" s="144">
        <v>0</v>
      </c>
      <c r="H374" s="124" t="s">
        <v>44</v>
      </c>
      <c r="I374" s="121"/>
    </row>
    <row r="375" ht="15.75" customHeight="1" spans="1:9">
      <c r="A375" s="99"/>
      <c r="B375" s="155"/>
      <c r="C375" s="145" t="s">
        <v>361</v>
      </c>
      <c r="D375" s="146">
        <v>91</v>
      </c>
      <c r="E375" s="101">
        <f t="shared" si="43"/>
        <v>1</v>
      </c>
      <c r="F375" s="144">
        <v>0</v>
      </c>
      <c r="G375" s="144">
        <v>1</v>
      </c>
      <c r="H375" s="124" t="s">
        <v>44</v>
      </c>
      <c r="I375" s="121"/>
    </row>
    <row r="376" ht="15.75" customHeight="1" spans="1:9">
      <c r="A376" s="99"/>
      <c r="B376" s="155"/>
      <c r="C376" s="145" t="s">
        <v>362</v>
      </c>
      <c r="D376" s="146">
        <v>540</v>
      </c>
      <c r="E376" s="109">
        <f t="shared" si="43"/>
        <v>2</v>
      </c>
      <c r="F376" s="156">
        <v>1</v>
      </c>
      <c r="G376" s="156">
        <v>1</v>
      </c>
      <c r="H376" s="157" t="s">
        <v>44</v>
      </c>
      <c r="I376" s="121"/>
    </row>
    <row r="377" ht="15.75" customHeight="1" spans="1:9">
      <c r="A377" s="99"/>
      <c r="B377" s="155"/>
      <c r="C377" s="145" t="s">
        <v>363</v>
      </c>
      <c r="D377" s="146">
        <v>351</v>
      </c>
      <c r="E377" s="114"/>
      <c r="F377" s="158"/>
      <c r="G377" s="158"/>
      <c r="H377" s="159"/>
      <c r="I377" s="121"/>
    </row>
    <row r="378" ht="17.25" customHeight="1" spans="1:9">
      <c r="A378" s="128"/>
      <c r="B378" s="155"/>
      <c r="C378" s="147" t="s">
        <v>109</v>
      </c>
      <c r="D378" s="148">
        <v>2876</v>
      </c>
      <c r="E378" s="122">
        <f t="shared" ref="E378:E385" si="44">F378+G378</f>
        <v>8</v>
      </c>
      <c r="F378" s="149">
        <f>SUM(F371:F377)</f>
        <v>6</v>
      </c>
      <c r="G378" s="149">
        <v>2</v>
      </c>
      <c r="H378" s="150"/>
      <c r="I378" s="121"/>
    </row>
    <row r="379" s="1" customFormat="1" ht="20.25" customHeight="1" spans="1:9">
      <c r="A379" s="19" t="s">
        <v>25</v>
      </c>
      <c r="B379" s="20" t="s">
        <v>26</v>
      </c>
      <c r="C379" s="21" t="s">
        <v>27</v>
      </c>
      <c r="D379" s="22" t="s">
        <v>3</v>
      </c>
      <c r="E379" s="23" t="s">
        <v>28</v>
      </c>
      <c r="F379" s="24" t="s">
        <v>29</v>
      </c>
      <c r="G379" s="24"/>
      <c r="H379" s="25" t="s">
        <v>30</v>
      </c>
      <c r="I379" s="51" t="s">
        <v>7</v>
      </c>
    </row>
    <row r="380" s="1" customFormat="1" ht="29.25" customHeight="1" spans="1:9">
      <c r="A380" s="26"/>
      <c r="B380" s="27"/>
      <c r="C380" s="28"/>
      <c r="D380" s="29"/>
      <c r="E380" s="30"/>
      <c r="F380" s="24" t="s">
        <v>31</v>
      </c>
      <c r="G380" s="24" t="s">
        <v>32</v>
      </c>
      <c r="H380" s="25"/>
      <c r="I380" s="52"/>
    </row>
    <row r="381" ht="15" customHeight="1" spans="1:9">
      <c r="A381" s="99" t="s">
        <v>327</v>
      </c>
      <c r="B381" s="155" t="s">
        <v>364</v>
      </c>
      <c r="C381" s="145" t="s">
        <v>365</v>
      </c>
      <c r="D381" s="146">
        <v>2092</v>
      </c>
      <c r="E381" s="101">
        <f t="shared" si="44"/>
        <v>6</v>
      </c>
      <c r="F381" s="144">
        <v>6</v>
      </c>
      <c r="G381" s="144">
        <v>0</v>
      </c>
      <c r="H381" s="124" t="s">
        <v>44</v>
      </c>
      <c r="I381" s="120" t="s">
        <v>54</v>
      </c>
    </row>
    <row r="382" ht="15" customHeight="1" spans="1:9">
      <c r="A382" s="99"/>
      <c r="B382" s="155"/>
      <c r="C382" s="145" t="s">
        <v>366</v>
      </c>
      <c r="D382" s="146">
        <v>738</v>
      </c>
      <c r="E382" s="101">
        <f t="shared" si="44"/>
        <v>2</v>
      </c>
      <c r="F382" s="144">
        <v>2</v>
      </c>
      <c r="G382" s="144">
        <v>0</v>
      </c>
      <c r="H382" s="124" t="s">
        <v>44</v>
      </c>
      <c r="I382" s="121"/>
    </row>
    <row r="383" ht="15" customHeight="1" spans="1:9">
      <c r="A383" s="99"/>
      <c r="B383" s="155"/>
      <c r="C383" s="145" t="s">
        <v>367</v>
      </c>
      <c r="D383" s="146">
        <v>742</v>
      </c>
      <c r="E383" s="101">
        <f t="shared" si="44"/>
        <v>5</v>
      </c>
      <c r="F383" s="144">
        <v>4</v>
      </c>
      <c r="G383" s="144">
        <v>1</v>
      </c>
      <c r="H383" s="124" t="s">
        <v>44</v>
      </c>
      <c r="I383" s="121"/>
    </row>
    <row r="384" ht="15" customHeight="1" spans="1:9">
      <c r="A384" s="99"/>
      <c r="B384" s="155"/>
      <c r="C384" s="147" t="s">
        <v>109</v>
      </c>
      <c r="D384" s="148">
        <v>3572</v>
      </c>
      <c r="E384" s="122">
        <f t="shared" si="44"/>
        <v>13</v>
      </c>
      <c r="F384" s="149">
        <f>SUM(F381:F383)</f>
        <v>12</v>
      </c>
      <c r="G384" s="149">
        <f>SUM(G381:G383)</f>
        <v>1</v>
      </c>
      <c r="H384" s="150"/>
      <c r="I384" s="121"/>
    </row>
    <row r="385" ht="15" customHeight="1" spans="1:9">
      <c r="A385" s="99"/>
      <c r="B385" s="155" t="s">
        <v>368</v>
      </c>
      <c r="C385" s="145" t="s">
        <v>369</v>
      </c>
      <c r="D385" s="146">
        <v>76</v>
      </c>
      <c r="E385" s="109">
        <f t="shared" si="44"/>
        <v>1</v>
      </c>
      <c r="F385" s="156">
        <v>1</v>
      </c>
      <c r="G385" s="144">
        <v>0</v>
      </c>
      <c r="H385" s="125" t="s">
        <v>44</v>
      </c>
      <c r="I385" s="121"/>
    </row>
    <row r="386" ht="15" customHeight="1" spans="1:9">
      <c r="A386" s="99"/>
      <c r="B386" s="155"/>
      <c r="C386" s="145" t="s">
        <v>370</v>
      </c>
      <c r="D386" s="146">
        <v>315</v>
      </c>
      <c r="E386" s="114"/>
      <c r="F386" s="158"/>
      <c r="G386" s="144">
        <v>0</v>
      </c>
      <c r="H386" s="126"/>
      <c r="I386" s="121"/>
    </row>
    <row r="387" ht="15" customHeight="1" spans="1:9">
      <c r="A387" s="99"/>
      <c r="B387" s="155"/>
      <c r="C387" s="145" t="s">
        <v>360</v>
      </c>
      <c r="D387" s="146">
        <v>238</v>
      </c>
      <c r="E387" s="101">
        <f t="shared" ref="E387:E401" si="45">F387+G387</f>
        <v>4</v>
      </c>
      <c r="F387" s="144">
        <v>4</v>
      </c>
      <c r="G387" s="144">
        <v>0</v>
      </c>
      <c r="H387" s="124" t="s">
        <v>44</v>
      </c>
      <c r="I387" s="120" t="s">
        <v>54</v>
      </c>
    </row>
    <row r="388" ht="15" customHeight="1" spans="1:9">
      <c r="A388" s="99"/>
      <c r="B388" s="155"/>
      <c r="C388" s="145" t="s">
        <v>371</v>
      </c>
      <c r="D388" s="146">
        <v>120</v>
      </c>
      <c r="E388" s="101">
        <f t="shared" si="45"/>
        <v>4</v>
      </c>
      <c r="F388" s="144">
        <v>0</v>
      </c>
      <c r="G388" s="144">
        <v>4</v>
      </c>
      <c r="H388" s="124"/>
      <c r="I388" s="120"/>
    </row>
    <row r="389" ht="15" customHeight="1" spans="1:9">
      <c r="A389" s="99"/>
      <c r="B389" s="155"/>
      <c r="C389" s="145" t="s">
        <v>343</v>
      </c>
      <c r="D389" s="146">
        <v>898</v>
      </c>
      <c r="E389" s="101">
        <f t="shared" si="45"/>
        <v>4</v>
      </c>
      <c r="F389" s="144">
        <v>4</v>
      </c>
      <c r="G389" s="144">
        <v>0</v>
      </c>
      <c r="H389" s="124" t="s">
        <v>44</v>
      </c>
      <c r="I389" s="121"/>
    </row>
    <row r="390" ht="15" customHeight="1" spans="1:9">
      <c r="A390" s="99"/>
      <c r="B390" s="155"/>
      <c r="C390" s="147" t="s">
        <v>109</v>
      </c>
      <c r="D390" s="148">
        <v>1677</v>
      </c>
      <c r="E390" s="122">
        <f t="shared" si="45"/>
        <v>13</v>
      </c>
      <c r="F390" s="149">
        <f>SUM(F385:F389)</f>
        <v>9</v>
      </c>
      <c r="G390" s="149">
        <f>SUM(G385:G389)</f>
        <v>4</v>
      </c>
      <c r="H390" s="150"/>
      <c r="I390" s="121"/>
    </row>
    <row r="391" ht="15" customHeight="1" spans="1:9">
      <c r="A391" s="99"/>
      <c r="B391" s="155" t="s">
        <v>372</v>
      </c>
      <c r="C391" s="145" t="s">
        <v>356</v>
      </c>
      <c r="D391" s="146">
        <v>652</v>
      </c>
      <c r="E391" s="101">
        <f t="shared" si="45"/>
        <v>9</v>
      </c>
      <c r="F391" s="144">
        <v>9</v>
      </c>
      <c r="G391" s="144">
        <v>0</v>
      </c>
      <c r="H391" s="124" t="s">
        <v>44</v>
      </c>
      <c r="I391" s="121"/>
    </row>
    <row r="392" ht="15" customHeight="1" spans="1:9">
      <c r="A392" s="99"/>
      <c r="B392" s="155"/>
      <c r="C392" s="145" t="s">
        <v>373</v>
      </c>
      <c r="D392" s="146">
        <v>553</v>
      </c>
      <c r="E392" s="101">
        <f t="shared" si="45"/>
        <v>3</v>
      </c>
      <c r="F392" s="144">
        <v>3</v>
      </c>
      <c r="G392" s="144">
        <v>0</v>
      </c>
      <c r="H392" s="124" t="s">
        <v>44</v>
      </c>
      <c r="I392" s="120" t="s">
        <v>54</v>
      </c>
    </row>
    <row r="393" ht="15" customHeight="1" spans="1:9">
      <c r="A393" s="99"/>
      <c r="B393" s="155"/>
      <c r="C393" s="145" t="s">
        <v>348</v>
      </c>
      <c r="D393" s="146">
        <v>792</v>
      </c>
      <c r="E393" s="101">
        <f t="shared" si="45"/>
        <v>3</v>
      </c>
      <c r="F393" s="144">
        <v>3</v>
      </c>
      <c r="G393" s="144">
        <v>0</v>
      </c>
      <c r="H393" s="124" t="s">
        <v>44</v>
      </c>
      <c r="I393" s="121"/>
    </row>
    <row r="394" ht="15" customHeight="1" spans="1:9">
      <c r="A394" s="99"/>
      <c r="B394" s="155"/>
      <c r="C394" s="145" t="s">
        <v>374</v>
      </c>
      <c r="D394" s="146">
        <v>1210</v>
      </c>
      <c r="E394" s="101">
        <f t="shared" si="45"/>
        <v>2</v>
      </c>
      <c r="F394" s="144">
        <v>2</v>
      </c>
      <c r="G394" s="144">
        <v>0</v>
      </c>
      <c r="H394" s="124" t="s">
        <v>44</v>
      </c>
      <c r="I394" s="121"/>
    </row>
    <row r="395" ht="15" customHeight="1" spans="1:9">
      <c r="A395" s="99"/>
      <c r="B395" s="155"/>
      <c r="C395" s="147" t="s">
        <v>109</v>
      </c>
      <c r="D395" s="148">
        <v>3207</v>
      </c>
      <c r="E395" s="122">
        <f t="shared" si="45"/>
        <v>17</v>
      </c>
      <c r="F395" s="149">
        <f>SUM(F391:F394)</f>
        <v>17</v>
      </c>
      <c r="G395" s="149">
        <f>G391+G392+G393+G394</f>
        <v>0</v>
      </c>
      <c r="H395" s="150"/>
      <c r="I395" s="121"/>
    </row>
    <row r="396" ht="15" customHeight="1" spans="1:9">
      <c r="A396" s="99"/>
      <c r="B396" s="160" t="s">
        <v>375</v>
      </c>
      <c r="C396" s="145" t="s">
        <v>376</v>
      </c>
      <c r="D396" s="146">
        <v>1017</v>
      </c>
      <c r="E396" s="101">
        <f t="shared" si="45"/>
        <v>1</v>
      </c>
      <c r="F396" s="144">
        <v>1</v>
      </c>
      <c r="G396" s="144">
        <v>0</v>
      </c>
      <c r="H396" s="124" t="s">
        <v>44</v>
      </c>
      <c r="I396" s="121"/>
    </row>
    <row r="397" ht="15" customHeight="1" spans="1:9">
      <c r="A397" s="99"/>
      <c r="B397" s="160"/>
      <c r="C397" s="145" t="s">
        <v>377</v>
      </c>
      <c r="D397" s="146">
        <v>1008</v>
      </c>
      <c r="E397" s="101">
        <f t="shared" si="45"/>
        <v>3</v>
      </c>
      <c r="F397" s="144">
        <v>3</v>
      </c>
      <c r="G397" s="144">
        <v>0</v>
      </c>
      <c r="H397" s="124" t="s">
        <v>44</v>
      </c>
      <c r="I397" s="120" t="s">
        <v>54</v>
      </c>
    </row>
    <row r="398" ht="15" customHeight="1" spans="1:9">
      <c r="A398" s="99"/>
      <c r="B398" s="160"/>
      <c r="C398" s="147" t="s">
        <v>109</v>
      </c>
      <c r="D398" s="148">
        <v>2025</v>
      </c>
      <c r="E398" s="122">
        <f t="shared" si="45"/>
        <v>4</v>
      </c>
      <c r="F398" s="149">
        <f>F396+F397</f>
        <v>4</v>
      </c>
      <c r="G398" s="149">
        <f>G396+G397</f>
        <v>0</v>
      </c>
      <c r="H398" s="150"/>
      <c r="I398" s="121"/>
    </row>
    <row r="399" ht="15" customHeight="1" spans="1:9">
      <c r="A399" s="99"/>
      <c r="B399" s="160" t="s">
        <v>378</v>
      </c>
      <c r="C399" s="145" t="s">
        <v>379</v>
      </c>
      <c r="D399" s="146">
        <v>1116</v>
      </c>
      <c r="E399" s="101">
        <f t="shared" si="45"/>
        <v>1</v>
      </c>
      <c r="F399" s="144">
        <v>0</v>
      </c>
      <c r="G399" s="144">
        <v>1</v>
      </c>
      <c r="H399" s="124" t="s">
        <v>44</v>
      </c>
      <c r="I399" s="120" t="s">
        <v>54</v>
      </c>
    </row>
    <row r="400" ht="20.25" customHeight="1" spans="1:9">
      <c r="A400" s="99"/>
      <c r="B400" s="160"/>
      <c r="C400" s="147" t="s">
        <v>109</v>
      </c>
      <c r="D400" s="148">
        <v>1116</v>
      </c>
      <c r="E400" s="122">
        <f t="shared" si="45"/>
        <v>1</v>
      </c>
      <c r="F400" s="161">
        <v>0</v>
      </c>
      <c r="G400" s="149">
        <v>1</v>
      </c>
      <c r="H400" s="150"/>
      <c r="I400" s="121"/>
    </row>
    <row r="401" ht="15" customHeight="1" spans="1:9">
      <c r="A401" s="99"/>
      <c r="B401" s="155" t="s">
        <v>380</v>
      </c>
      <c r="C401" s="145" t="s">
        <v>373</v>
      </c>
      <c r="D401" s="146">
        <v>216</v>
      </c>
      <c r="E401" s="109">
        <f t="shared" si="45"/>
        <v>1</v>
      </c>
      <c r="F401" s="156">
        <v>0</v>
      </c>
      <c r="G401" s="156">
        <v>1</v>
      </c>
      <c r="H401" s="157" t="s">
        <v>44</v>
      </c>
      <c r="I401" s="121"/>
    </row>
    <row r="402" ht="15" customHeight="1" spans="1:9">
      <c r="A402" s="99"/>
      <c r="B402" s="155"/>
      <c r="C402" s="145" t="s">
        <v>374</v>
      </c>
      <c r="D402" s="146">
        <v>198</v>
      </c>
      <c r="E402" s="111"/>
      <c r="F402" s="162"/>
      <c r="G402" s="162"/>
      <c r="H402" s="163"/>
      <c r="I402" s="121"/>
    </row>
    <row r="403" ht="15" customHeight="1" spans="1:9">
      <c r="A403" s="99"/>
      <c r="B403" s="155"/>
      <c r="C403" s="145" t="s">
        <v>381</v>
      </c>
      <c r="D403" s="146">
        <v>315</v>
      </c>
      <c r="E403" s="111"/>
      <c r="F403" s="162"/>
      <c r="G403" s="162"/>
      <c r="H403" s="163"/>
      <c r="I403" s="120" t="s">
        <v>54</v>
      </c>
    </row>
    <row r="404" ht="15" customHeight="1" spans="1:9">
      <c r="A404" s="99"/>
      <c r="B404" s="155"/>
      <c r="C404" s="145" t="s">
        <v>382</v>
      </c>
      <c r="D404" s="146">
        <v>58</v>
      </c>
      <c r="E404" s="114"/>
      <c r="F404" s="158"/>
      <c r="G404" s="158"/>
      <c r="H404" s="159"/>
      <c r="I404" s="121"/>
    </row>
    <row r="405" ht="15" customHeight="1" spans="1:9">
      <c r="A405" s="99"/>
      <c r="B405" s="155"/>
      <c r="C405" s="145" t="s">
        <v>383</v>
      </c>
      <c r="D405" s="146">
        <v>40</v>
      </c>
      <c r="E405" s="109">
        <f>F405+G405</f>
        <v>1</v>
      </c>
      <c r="F405" s="156">
        <v>0</v>
      </c>
      <c r="G405" s="156">
        <v>1</v>
      </c>
      <c r="H405" s="157" t="s">
        <v>44</v>
      </c>
      <c r="I405" s="121"/>
    </row>
    <row r="406" ht="15" customHeight="1" spans="1:9">
      <c r="A406" s="99"/>
      <c r="B406" s="155"/>
      <c r="C406" s="145" t="s">
        <v>384</v>
      </c>
      <c r="D406" s="146">
        <v>63</v>
      </c>
      <c r="E406" s="111"/>
      <c r="F406" s="162"/>
      <c r="G406" s="162"/>
      <c r="H406" s="163"/>
      <c r="I406" s="121"/>
    </row>
    <row r="407" ht="15" customHeight="1" spans="1:9">
      <c r="A407" s="99"/>
      <c r="B407" s="155"/>
      <c r="C407" s="145" t="s">
        <v>385</v>
      </c>
      <c r="D407" s="146">
        <v>58</v>
      </c>
      <c r="E407" s="111"/>
      <c r="F407" s="162"/>
      <c r="G407" s="162"/>
      <c r="H407" s="163"/>
      <c r="I407" s="121"/>
    </row>
    <row r="408" ht="15" customHeight="1" spans="1:9">
      <c r="A408" s="99"/>
      <c r="B408" s="155"/>
      <c r="C408" s="145" t="s">
        <v>386</v>
      </c>
      <c r="D408" s="146">
        <v>58</v>
      </c>
      <c r="E408" s="114"/>
      <c r="F408" s="158"/>
      <c r="G408" s="158"/>
      <c r="H408" s="159"/>
      <c r="I408" s="121"/>
    </row>
    <row r="409" ht="15" customHeight="1" spans="1:9">
      <c r="A409" s="99"/>
      <c r="B409" s="155"/>
      <c r="C409" s="147" t="s">
        <v>109</v>
      </c>
      <c r="D409" s="148">
        <v>1006</v>
      </c>
      <c r="E409" s="122">
        <f>F409+G409</f>
        <v>2</v>
      </c>
      <c r="F409" s="149">
        <v>0</v>
      </c>
      <c r="G409" s="149">
        <v>2</v>
      </c>
      <c r="H409" s="150"/>
      <c r="I409" s="121"/>
    </row>
    <row r="410" ht="15" customHeight="1" spans="1:9">
      <c r="A410" s="99"/>
      <c r="B410" s="155" t="s">
        <v>387</v>
      </c>
      <c r="C410" s="145" t="s">
        <v>388</v>
      </c>
      <c r="D410" s="146">
        <v>1161</v>
      </c>
      <c r="E410" s="101">
        <f>F410+G410</f>
        <v>13</v>
      </c>
      <c r="F410" s="144">
        <v>13</v>
      </c>
      <c r="G410" s="144">
        <v>0</v>
      </c>
      <c r="H410" s="34" t="s">
        <v>35</v>
      </c>
      <c r="I410" s="120" t="s">
        <v>54</v>
      </c>
    </row>
    <row r="411" ht="15" customHeight="1" spans="1:9">
      <c r="A411" s="99"/>
      <c r="B411" s="155"/>
      <c r="C411" s="145" t="s">
        <v>389</v>
      </c>
      <c r="D411" s="146">
        <v>634</v>
      </c>
      <c r="E411" s="109">
        <f>F411+G411</f>
        <v>1</v>
      </c>
      <c r="F411" s="156">
        <v>0</v>
      </c>
      <c r="G411" s="156">
        <v>1</v>
      </c>
      <c r="H411" s="157" t="s">
        <v>44</v>
      </c>
      <c r="I411" s="120" t="s">
        <v>54</v>
      </c>
    </row>
    <row r="412" ht="15" customHeight="1" spans="1:9">
      <c r="A412" s="99"/>
      <c r="B412" s="155"/>
      <c r="C412" s="145" t="s">
        <v>390</v>
      </c>
      <c r="D412" s="146">
        <v>877</v>
      </c>
      <c r="E412" s="114"/>
      <c r="F412" s="158"/>
      <c r="G412" s="158"/>
      <c r="H412" s="159"/>
      <c r="I412" s="185"/>
    </row>
    <row r="413" ht="15" customHeight="1" spans="1:9">
      <c r="A413" s="99"/>
      <c r="B413" s="155"/>
      <c r="C413" s="147" t="s">
        <v>109</v>
      </c>
      <c r="D413" s="148">
        <v>2672</v>
      </c>
      <c r="E413" s="122">
        <f t="shared" ref="E413:E419" si="46">F413+G413</f>
        <v>14</v>
      </c>
      <c r="F413" s="149">
        <f>F410+F411+F412</f>
        <v>13</v>
      </c>
      <c r="G413" s="149">
        <f>G410+G411+G412</f>
        <v>1</v>
      </c>
      <c r="H413" s="150"/>
      <c r="I413" s="121"/>
    </row>
    <row r="414" ht="15" customHeight="1" spans="1:9">
      <c r="A414" s="99"/>
      <c r="B414" s="151" t="s">
        <v>391</v>
      </c>
      <c r="C414" s="145" t="s">
        <v>348</v>
      </c>
      <c r="D414" s="146">
        <v>472</v>
      </c>
      <c r="E414" s="101">
        <f t="shared" si="46"/>
        <v>2</v>
      </c>
      <c r="F414" s="144">
        <v>2</v>
      </c>
      <c r="G414" s="144">
        <v>0</v>
      </c>
      <c r="H414" s="163" t="s">
        <v>44</v>
      </c>
      <c r="I414" s="120" t="s">
        <v>54</v>
      </c>
    </row>
    <row r="415" ht="15" customHeight="1" spans="1:9">
      <c r="A415" s="99"/>
      <c r="B415" s="151"/>
      <c r="C415" s="145" t="s">
        <v>356</v>
      </c>
      <c r="D415" s="146">
        <v>499</v>
      </c>
      <c r="E415" s="101">
        <f t="shared" si="46"/>
        <v>3</v>
      </c>
      <c r="F415" s="144">
        <v>3</v>
      </c>
      <c r="G415" s="144">
        <v>0</v>
      </c>
      <c r="H415" s="163" t="s">
        <v>44</v>
      </c>
      <c r="I415" s="121"/>
    </row>
    <row r="416" ht="15" customHeight="1" spans="1:9">
      <c r="A416" s="99"/>
      <c r="B416" s="151"/>
      <c r="C416" s="152" t="s">
        <v>392</v>
      </c>
      <c r="D416" s="153">
        <v>274</v>
      </c>
      <c r="E416" s="96">
        <f t="shared" si="46"/>
        <v>1</v>
      </c>
      <c r="F416" s="154">
        <v>1</v>
      </c>
      <c r="G416" s="154">
        <v>0</v>
      </c>
      <c r="H416" s="163" t="s">
        <v>44</v>
      </c>
      <c r="I416" s="121"/>
    </row>
    <row r="417" ht="15" customHeight="1" spans="1:9">
      <c r="A417" s="99"/>
      <c r="B417" s="151"/>
      <c r="C417" s="152" t="s">
        <v>393</v>
      </c>
      <c r="D417" s="153">
        <v>886</v>
      </c>
      <c r="E417" s="96">
        <f t="shared" si="46"/>
        <v>1</v>
      </c>
      <c r="F417" s="154">
        <v>1</v>
      </c>
      <c r="G417" s="154">
        <v>0</v>
      </c>
      <c r="H417" s="163" t="s">
        <v>44</v>
      </c>
      <c r="I417" s="121"/>
    </row>
    <row r="418" ht="15.75" spans="1:9">
      <c r="A418" s="99"/>
      <c r="B418" s="151"/>
      <c r="C418" s="147" t="s">
        <v>109</v>
      </c>
      <c r="D418" s="148">
        <v>2131</v>
      </c>
      <c r="E418" s="122">
        <f t="shared" si="46"/>
        <v>7</v>
      </c>
      <c r="F418" s="149">
        <f>SUM(F414:F417)</f>
        <v>7</v>
      </c>
      <c r="G418" s="149">
        <v>0</v>
      </c>
      <c r="H418" s="150"/>
      <c r="I418" s="121"/>
    </row>
    <row r="419" ht="15.75" spans="1:9">
      <c r="A419" s="99"/>
      <c r="B419" s="155" t="s">
        <v>394</v>
      </c>
      <c r="C419" s="145" t="s">
        <v>395</v>
      </c>
      <c r="D419" s="146">
        <v>454</v>
      </c>
      <c r="E419" s="109">
        <f t="shared" si="46"/>
        <v>2</v>
      </c>
      <c r="F419" s="144">
        <v>0</v>
      </c>
      <c r="G419" s="156">
        <v>2</v>
      </c>
      <c r="H419" s="157" t="s">
        <v>44</v>
      </c>
      <c r="I419" s="120" t="s">
        <v>54</v>
      </c>
    </row>
    <row r="420" ht="15.75" spans="1:9">
      <c r="A420" s="99"/>
      <c r="B420" s="155"/>
      <c r="C420" s="145" t="s">
        <v>396</v>
      </c>
      <c r="D420" s="146">
        <v>67</v>
      </c>
      <c r="E420" s="111"/>
      <c r="F420" s="144">
        <v>0</v>
      </c>
      <c r="G420" s="162"/>
      <c r="H420" s="163"/>
      <c r="I420" s="186"/>
    </row>
    <row r="421" ht="15.75" spans="1:9">
      <c r="A421" s="99"/>
      <c r="B421" s="155"/>
      <c r="C421" s="145" t="s">
        <v>397</v>
      </c>
      <c r="D421" s="146">
        <v>135</v>
      </c>
      <c r="E421" s="111"/>
      <c r="F421" s="144">
        <v>0</v>
      </c>
      <c r="G421" s="162"/>
      <c r="H421" s="163"/>
      <c r="I421" s="186"/>
    </row>
    <row r="422" ht="15.75" spans="1:9">
      <c r="A422" s="99"/>
      <c r="B422" s="155"/>
      <c r="C422" s="145" t="s">
        <v>398</v>
      </c>
      <c r="D422" s="146">
        <v>144</v>
      </c>
      <c r="E422" s="111"/>
      <c r="F422" s="144">
        <v>0</v>
      </c>
      <c r="G422" s="162"/>
      <c r="H422" s="163"/>
      <c r="I422" s="186"/>
    </row>
    <row r="423" ht="15.75" spans="1:9">
      <c r="A423" s="99"/>
      <c r="B423" s="155"/>
      <c r="C423" s="145" t="s">
        <v>399</v>
      </c>
      <c r="D423" s="146">
        <v>274</v>
      </c>
      <c r="E423" s="114"/>
      <c r="F423" s="144">
        <v>0</v>
      </c>
      <c r="G423" s="158"/>
      <c r="H423" s="159"/>
      <c r="I423" s="185"/>
    </row>
    <row r="424" ht="15.75" spans="1:9">
      <c r="A424" s="99"/>
      <c r="B424" s="155"/>
      <c r="C424" s="147" t="s">
        <v>109</v>
      </c>
      <c r="D424" s="148">
        <v>1074</v>
      </c>
      <c r="E424" s="122">
        <f>F424+G424</f>
        <v>2</v>
      </c>
      <c r="F424" s="149">
        <v>0</v>
      </c>
      <c r="G424" s="149">
        <v>2</v>
      </c>
      <c r="H424" s="150"/>
      <c r="I424" s="121"/>
    </row>
    <row r="425" ht="18.75" customHeight="1" spans="1:9">
      <c r="A425" s="131"/>
      <c r="B425" s="164" t="s">
        <v>132</v>
      </c>
      <c r="C425" s="165"/>
      <c r="D425" s="133">
        <v>46417</v>
      </c>
      <c r="E425" s="133">
        <f>E344+E348+E351+E355+E363+E370+E378+E384+E390+E395+E398+E400+E409+E413+E418+E424</f>
        <v>211</v>
      </c>
      <c r="F425" s="133">
        <f>F418+F413+F409+F400+F398+F395+F390+F384+F378+F370+F363+F355+F351+F348+F344</f>
        <v>196</v>
      </c>
      <c r="G425" s="133">
        <f>G424+G418+G413+G409+G400+G398+G395+G390+G384+G378+G370+G363+G355+G351+G348+G344</f>
        <v>15</v>
      </c>
      <c r="H425" s="133"/>
      <c r="I425" s="133"/>
    </row>
    <row r="426" s="7" customFormat="1" ht="18.75" customHeight="1" spans="1:9">
      <c r="A426" s="166"/>
      <c r="B426" s="167"/>
      <c r="C426" s="167"/>
      <c r="D426" s="168"/>
      <c r="E426" s="168"/>
      <c r="F426" s="168"/>
      <c r="G426" s="168"/>
      <c r="H426" s="168"/>
      <c r="I426" s="168"/>
    </row>
    <row r="427" s="7" customFormat="1" ht="18.75" customHeight="1" spans="1:9">
      <c r="A427" s="166"/>
      <c r="B427" s="167"/>
      <c r="C427" s="167"/>
      <c r="D427" s="168"/>
      <c r="E427" s="168"/>
      <c r="F427" s="168"/>
      <c r="G427" s="168"/>
      <c r="H427" s="168"/>
      <c r="I427" s="168"/>
    </row>
    <row r="428" ht="29.25" customHeight="1" spans="1:10">
      <c r="A428" s="15" t="s">
        <v>400</v>
      </c>
      <c r="B428" s="15"/>
      <c r="C428" s="15"/>
      <c r="D428" s="15"/>
      <c r="E428" s="15"/>
      <c r="F428" s="15"/>
      <c r="G428" s="15"/>
      <c r="H428" s="15"/>
      <c r="I428" s="15"/>
      <c r="J428" s="49"/>
    </row>
    <row r="429" ht="19.5" customHeight="1" spans="1:9">
      <c r="A429" s="16" t="s">
        <v>24</v>
      </c>
      <c r="B429" s="16"/>
      <c r="C429" s="16"/>
      <c r="D429" s="16"/>
      <c r="E429" s="17"/>
      <c r="F429" s="17"/>
      <c r="G429" s="17"/>
      <c r="H429" s="18"/>
      <c r="I429" s="50"/>
    </row>
    <row r="430" s="1" customFormat="1" ht="20.25" customHeight="1" spans="1:9">
      <c r="A430" s="19" t="s">
        <v>25</v>
      </c>
      <c r="B430" s="20" t="s">
        <v>26</v>
      </c>
      <c r="C430" s="21" t="s">
        <v>27</v>
      </c>
      <c r="D430" s="22" t="s">
        <v>3</v>
      </c>
      <c r="E430" s="23" t="s">
        <v>28</v>
      </c>
      <c r="F430" s="24" t="s">
        <v>29</v>
      </c>
      <c r="G430" s="24"/>
      <c r="H430" s="25" t="s">
        <v>30</v>
      </c>
      <c r="I430" s="51" t="s">
        <v>7</v>
      </c>
    </row>
    <row r="431" s="1" customFormat="1" ht="29.25" customHeight="1" spans="1:9">
      <c r="A431" s="26"/>
      <c r="B431" s="27"/>
      <c r="C431" s="28"/>
      <c r="D431" s="29"/>
      <c r="E431" s="30"/>
      <c r="F431" s="24" t="s">
        <v>31</v>
      </c>
      <c r="G431" s="24" t="s">
        <v>32</v>
      </c>
      <c r="H431" s="25"/>
      <c r="I431" s="52"/>
    </row>
    <row r="432" ht="15.75" customHeight="1" spans="1:9">
      <c r="A432" s="19" t="s">
        <v>16</v>
      </c>
      <c r="B432" s="169" t="s">
        <v>401</v>
      </c>
      <c r="C432" s="139" t="s">
        <v>402</v>
      </c>
      <c r="D432" s="170">
        <v>1138</v>
      </c>
      <c r="E432" s="171">
        <v>8</v>
      </c>
      <c r="F432" s="171">
        <v>8</v>
      </c>
      <c r="G432" s="171">
        <v>0</v>
      </c>
      <c r="H432" s="172" t="s">
        <v>44</v>
      </c>
      <c r="I432" s="187" t="s">
        <v>54</v>
      </c>
    </row>
    <row r="433" ht="15.75" customHeight="1" spans="1:9">
      <c r="A433" s="173"/>
      <c r="B433" s="169"/>
      <c r="C433" s="139" t="s">
        <v>403</v>
      </c>
      <c r="D433" s="170">
        <v>477</v>
      </c>
      <c r="E433" s="171">
        <v>2</v>
      </c>
      <c r="F433" s="171">
        <v>1</v>
      </c>
      <c r="G433" s="171">
        <v>1</v>
      </c>
      <c r="H433" s="172" t="s">
        <v>44</v>
      </c>
      <c r="I433" s="188"/>
    </row>
    <row r="434" ht="15.75" customHeight="1" spans="1:9">
      <c r="A434" s="173"/>
      <c r="B434" s="169"/>
      <c r="C434" s="174" t="s">
        <v>109</v>
      </c>
      <c r="D434" s="175">
        <f>SUM(D432:D433)</f>
        <v>1615</v>
      </c>
      <c r="E434" s="176">
        <v>10</v>
      </c>
      <c r="F434" s="176">
        <f>SUM(F432:F433)</f>
        <v>9</v>
      </c>
      <c r="G434" s="176">
        <v>1</v>
      </c>
      <c r="H434" s="177"/>
      <c r="I434" s="188"/>
    </row>
    <row r="435" ht="15.75" customHeight="1" spans="1:9">
      <c r="A435" s="173"/>
      <c r="B435" s="178" t="s">
        <v>404</v>
      </c>
      <c r="C435" s="139" t="s">
        <v>405</v>
      </c>
      <c r="D435" s="170">
        <v>596</v>
      </c>
      <c r="E435" s="171">
        <v>3</v>
      </c>
      <c r="F435" s="171">
        <v>2</v>
      </c>
      <c r="G435" s="171">
        <v>1</v>
      </c>
      <c r="H435" s="172" t="s">
        <v>44</v>
      </c>
      <c r="I435" s="187" t="s">
        <v>54</v>
      </c>
    </row>
    <row r="436" ht="15.75" customHeight="1" spans="1:9">
      <c r="A436" s="173"/>
      <c r="B436" s="178"/>
      <c r="C436" s="139" t="s">
        <v>406</v>
      </c>
      <c r="D436" s="170">
        <v>281</v>
      </c>
      <c r="E436" s="171">
        <v>1</v>
      </c>
      <c r="F436" s="171">
        <v>1</v>
      </c>
      <c r="G436" s="171">
        <v>0</v>
      </c>
      <c r="H436" s="172" t="s">
        <v>44</v>
      </c>
      <c r="I436" s="188"/>
    </row>
    <row r="437" ht="15.75" customHeight="1" spans="1:9">
      <c r="A437" s="173"/>
      <c r="B437" s="178"/>
      <c r="C437" s="139" t="s">
        <v>407</v>
      </c>
      <c r="D437" s="170">
        <v>769</v>
      </c>
      <c r="E437" s="171">
        <v>2</v>
      </c>
      <c r="F437" s="171">
        <v>2</v>
      </c>
      <c r="G437" s="171">
        <v>0</v>
      </c>
      <c r="H437" s="172" t="s">
        <v>44</v>
      </c>
      <c r="I437" s="188"/>
    </row>
    <row r="438" ht="15" customHeight="1" spans="1:9">
      <c r="A438" s="173"/>
      <c r="B438" s="178"/>
      <c r="C438" s="139" t="s">
        <v>408</v>
      </c>
      <c r="D438" s="170">
        <v>425</v>
      </c>
      <c r="E438" s="179">
        <v>1</v>
      </c>
      <c r="F438" s="171">
        <v>0</v>
      </c>
      <c r="G438" s="179">
        <v>1</v>
      </c>
      <c r="H438" s="180" t="s">
        <v>44</v>
      </c>
      <c r="I438" s="188"/>
    </row>
    <row r="439" ht="15" customHeight="1" spans="1:9">
      <c r="A439" s="173"/>
      <c r="B439" s="178"/>
      <c r="C439" s="139" t="s">
        <v>409</v>
      </c>
      <c r="D439" s="170">
        <v>75</v>
      </c>
      <c r="E439" s="181"/>
      <c r="F439" s="171">
        <v>0</v>
      </c>
      <c r="G439" s="181"/>
      <c r="H439" s="182"/>
      <c r="I439" s="188"/>
    </row>
    <row r="440" ht="15" customHeight="1" spans="1:9">
      <c r="A440" s="173"/>
      <c r="B440" s="178"/>
      <c r="C440" s="139" t="s">
        <v>410</v>
      </c>
      <c r="D440" s="170">
        <v>43</v>
      </c>
      <c r="E440" s="181"/>
      <c r="F440" s="171">
        <v>0</v>
      </c>
      <c r="G440" s="181"/>
      <c r="H440" s="182"/>
      <c r="I440" s="188"/>
    </row>
    <row r="441" ht="15" customHeight="1" spans="1:9">
      <c r="A441" s="173"/>
      <c r="B441" s="178"/>
      <c r="C441" s="139" t="s">
        <v>411</v>
      </c>
      <c r="D441" s="170">
        <v>181</v>
      </c>
      <c r="E441" s="181"/>
      <c r="F441" s="171">
        <v>0</v>
      </c>
      <c r="G441" s="181"/>
      <c r="H441" s="182"/>
      <c r="I441" s="188"/>
    </row>
    <row r="442" ht="15" customHeight="1" spans="1:9">
      <c r="A442" s="173"/>
      <c r="B442" s="178"/>
      <c r="C442" s="139" t="s">
        <v>412</v>
      </c>
      <c r="D442" s="170">
        <v>149</v>
      </c>
      <c r="E442" s="181"/>
      <c r="F442" s="171">
        <v>0</v>
      </c>
      <c r="G442" s="181"/>
      <c r="H442" s="182"/>
      <c r="I442" s="188"/>
    </row>
    <row r="443" ht="15" customHeight="1" spans="1:9">
      <c r="A443" s="173"/>
      <c r="B443" s="178"/>
      <c r="C443" s="139" t="s">
        <v>413</v>
      </c>
      <c r="D443" s="170">
        <v>109</v>
      </c>
      <c r="E443" s="181"/>
      <c r="F443" s="171">
        <v>0</v>
      </c>
      <c r="G443" s="181"/>
      <c r="H443" s="182"/>
      <c r="I443" s="188"/>
    </row>
    <row r="444" ht="15" customHeight="1" spans="1:9">
      <c r="A444" s="173"/>
      <c r="B444" s="178"/>
      <c r="C444" s="139" t="s">
        <v>414</v>
      </c>
      <c r="D444" s="170">
        <v>264</v>
      </c>
      <c r="E444" s="183"/>
      <c r="F444" s="171">
        <v>0</v>
      </c>
      <c r="G444" s="183"/>
      <c r="H444" s="184"/>
      <c r="I444" s="188"/>
    </row>
    <row r="445" ht="15" customHeight="1" spans="1:9">
      <c r="A445" s="173"/>
      <c r="B445" s="178"/>
      <c r="C445" s="174" t="s">
        <v>109</v>
      </c>
      <c r="D445" s="175">
        <f>SUM(D435:D444)</f>
        <v>2892</v>
      </c>
      <c r="E445" s="176">
        <f>SUM(E435:E444)</f>
        <v>7</v>
      </c>
      <c r="F445" s="176">
        <f>SUM(F435:F444)</f>
        <v>5</v>
      </c>
      <c r="G445" s="176">
        <f>SUM(G435:G444)</f>
        <v>2</v>
      </c>
      <c r="H445" s="177"/>
      <c r="I445" s="189"/>
    </row>
    <row r="446" customHeight="1" spans="1:9">
      <c r="A446" s="173"/>
      <c r="B446" s="178" t="s">
        <v>415</v>
      </c>
      <c r="C446" s="139" t="s">
        <v>416</v>
      </c>
      <c r="D446" s="170">
        <v>513</v>
      </c>
      <c r="E446" s="179">
        <v>2</v>
      </c>
      <c r="F446" s="171">
        <v>1</v>
      </c>
      <c r="G446" s="179">
        <v>1</v>
      </c>
      <c r="H446" s="180" t="s">
        <v>44</v>
      </c>
      <c r="I446" s="187" t="s">
        <v>54</v>
      </c>
    </row>
    <row r="447" customHeight="1" spans="1:9">
      <c r="A447" s="173"/>
      <c r="B447" s="178"/>
      <c r="C447" s="139" t="s">
        <v>417</v>
      </c>
      <c r="D447" s="170">
        <v>252</v>
      </c>
      <c r="E447" s="181"/>
      <c r="F447" s="171">
        <v>0</v>
      </c>
      <c r="G447" s="181"/>
      <c r="H447" s="182"/>
      <c r="I447" s="188"/>
    </row>
    <row r="448" customHeight="1" spans="1:9">
      <c r="A448" s="173"/>
      <c r="B448" s="178"/>
      <c r="C448" s="139" t="s">
        <v>418</v>
      </c>
      <c r="D448" s="170">
        <v>128</v>
      </c>
      <c r="E448" s="181"/>
      <c r="F448" s="171">
        <v>0</v>
      </c>
      <c r="G448" s="181"/>
      <c r="H448" s="182"/>
      <c r="I448" s="188"/>
    </row>
    <row r="449" customHeight="1" spans="1:9">
      <c r="A449" s="173"/>
      <c r="B449" s="178"/>
      <c r="C449" s="139" t="s">
        <v>419</v>
      </c>
      <c r="D449" s="170">
        <v>173</v>
      </c>
      <c r="E449" s="181"/>
      <c r="F449" s="171">
        <v>0</v>
      </c>
      <c r="G449" s="181"/>
      <c r="H449" s="182"/>
      <c r="I449" s="188"/>
    </row>
    <row r="450" customHeight="1" spans="1:9">
      <c r="A450" s="173"/>
      <c r="B450" s="178"/>
      <c r="C450" s="139" t="s">
        <v>420</v>
      </c>
      <c r="D450" s="170">
        <v>135</v>
      </c>
      <c r="E450" s="183"/>
      <c r="F450" s="171">
        <v>0</v>
      </c>
      <c r="G450" s="183"/>
      <c r="H450" s="184"/>
      <c r="I450" s="188"/>
    </row>
    <row r="451" customHeight="1" spans="1:9">
      <c r="A451" s="173"/>
      <c r="B451" s="178"/>
      <c r="C451" s="139" t="s">
        <v>421</v>
      </c>
      <c r="D451" s="170">
        <v>246</v>
      </c>
      <c r="E451" s="179">
        <v>1</v>
      </c>
      <c r="F451" s="171">
        <v>0</v>
      </c>
      <c r="G451" s="179">
        <v>1</v>
      </c>
      <c r="H451" s="180" t="s">
        <v>44</v>
      </c>
      <c r="I451" s="188"/>
    </row>
    <row r="452" customHeight="1" spans="1:9">
      <c r="A452" s="173"/>
      <c r="B452" s="178"/>
      <c r="C452" s="139" t="s">
        <v>422</v>
      </c>
      <c r="D452" s="170">
        <v>231</v>
      </c>
      <c r="E452" s="181"/>
      <c r="F452" s="171">
        <v>0</v>
      </c>
      <c r="G452" s="181"/>
      <c r="H452" s="182"/>
      <c r="I452" s="188"/>
    </row>
    <row r="453" customHeight="1" spans="1:9">
      <c r="A453" s="173"/>
      <c r="B453" s="178"/>
      <c r="C453" s="139" t="s">
        <v>423</v>
      </c>
      <c r="D453" s="170">
        <v>225</v>
      </c>
      <c r="E453" s="181"/>
      <c r="F453" s="171">
        <v>0</v>
      </c>
      <c r="G453" s="181"/>
      <c r="H453" s="182"/>
      <c r="I453" s="188"/>
    </row>
    <row r="454" customHeight="1" spans="1:9">
      <c r="A454" s="173"/>
      <c r="B454" s="178"/>
      <c r="C454" s="139" t="s">
        <v>424</v>
      </c>
      <c r="D454" s="170">
        <v>813</v>
      </c>
      <c r="E454" s="181"/>
      <c r="F454" s="171">
        <v>0</v>
      </c>
      <c r="G454" s="181"/>
      <c r="H454" s="182"/>
      <c r="I454" s="188"/>
    </row>
    <row r="455" customHeight="1" spans="1:9">
      <c r="A455" s="173"/>
      <c r="B455" s="178"/>
      <c r="C455" s="139" t="s">
        <v>425</v>
      </c>
      <c r="D455" s="170">
        <v>172</v>
      </c>
      <c r="E455" s="183"/>
      <c r="F455" s="171">
        <v>0</v>
      </c>
      <c r="G455" s="183"/>
      <c r="H455" s="184"/>
      <c r="I455" s="188"/>
    </row>
    <row r="456" ht="15" customHeight="1" spans="1:9">
      <c r="A456" s="173"/>
      <c r="B456" s="178"/>
      <c r="C456" s="174" t="s">
        <v>109</v>
      </c>
      <c r="D456" s="175">
        <f>SUM(D446:D455)</f>
        <v>2888</v>
      </c>
      <c r="E456" s="176">
        <f>SUM(E446:E455)</f>
        <v>3</v>
      </c>
      <c r="F456" s="176">
        <f>SUM(F446:F455)</f>
        <v>1</v>
      </c>
      <c r="G456" s="176">
        <v>2</v>
      </c>
      <c r="H456" s="177"/>
      <c r="I456" s="188"/>
    </row>
    <row r="457" customHeight="1" spans="1:9">
      <c r="A457" s="173"/>
      <c r="B457" s="178" t="s">
        <v>426</v>
      </c>
      <c r="C457" s="190" t="s">
        <v>427</v>
      </c>
      <c r="D457" s="191">
        <v>787</v>
      </c>
      <c r="E457" s="179">
        <v>1</v>
      </c>
      <c r="F457" s="171">
        <v>0</v>
      </c>
      <c r="G457" s="179">
        <v>0</v>
      </c>
      <c r="H457" s="180" t="s">
        <v>44</v>
      </c>
      <c r="I457" s="188"/>
    </row>
    <row r="458" customHeight="1" spans="1:9">
      <c r="A458" s="173"/>
      <c r="B458" s="178"/>
      <c r="C458" s="190" t="s">
        <v>428</v>
      </c>
      <c r="D458" s="191">
        <v>584</v>
      </c>
      <c r="E458" s="181"/>
      <c r="F458" s="171">
        <v>1</v>
      </c>
      <c r="G458" s="181"/>
      <c r="H458" s="182"/>
      <c r="I458" s="188"/>
    </row>
    <row r="459" customHeight="1" spans="1:9">
      <c r="A459" s="173"/>
      <c r="B459" s="178"/>
      <c r="C459" s="139" t="s">
        <v>429</v>
      </c>
      <c r="D459" s="170">
        <v>189</v>
      </c>
      <c r="E459" s="181"/>
      <c r="F459" s="171">
        <v>0</v>
      </c>
      <c r="G459" s="181"/>
      <c r="H459" s="182"/>
      <c r="I459" s="188"/>
    </row>
    <row r="460" customHeight="1" spans="1:9">
      <c r="A460" s="173"/>
      <c r="B460" s="178"/>
      <c r="C460" s="139" t="s">
        <v>430</v>
      </c>
      <c r="D460" s="170">
        <v>150</v>
      </c>
      <c r="E460" s="181"/>
      <c r="F460" s="171">
        <v>0</v>
      </c>
      <c r="G460" s="181"/>
      <c r="H460" s="182"/>
      <c r="I460" s="188"/>
    </row>
    <row r="461" customHeight="1" spans="1:9">
      <c r="A461" s="173"/>
      <c r="B461" s="178"/>
      <c r="C461" s="139" t="s">
        <v>431</v>
      </c>
      <c r="D461" s="170">
        <v>175</v>
      </c>
      <c r="E461" s="183"/>
      <c r="F461" s="171">
        <v>0</v>
      </c>
      <c r="G461" s="183"/>
      <c r="H461" s="184"/>
      <c r="I461" s="188"/>
    </row>
    <row r="462" customHeight="1" spans="1:9">
      <c r="A462" s="173"/>
      <c r="B462" s="178"/>
      <c r="C462" s="139" t="s">
        <v>432</v>
      </c>
      <c r="D462" s="170">
        <v>322</v>
      </c>
      <c r="E462" s="171">
        <f>F462+G462</f>
        <v>1</v>
      </c>
      <c r="F462" s="171">
        <v>1</v>
      </c>
      <c r="G462" s="171">
        <v>0</v>
      </c>
      <c r="H462" s="172" t="s">
        <v>44</v>
      </c>
      <c r="I462" s="188"/>
    </row>
    <row r="463" customHeight="1" spans="1:9">
      <c r="A463" s="173"/>
      <c r="B463" s="178"/>
      <c r="C463" s="139" t="s">
        <v>392</v>
      </c>
      <c r="D463" s="170">
        <v>345</v>
      </c>
      <c r="E463" s="171">
        <f>F463+G463</f>
        <v>1</v>
      </c>
      <c r="F463" s="171">
        <v>1</v>
      </c>
      <c r="G463" s="171">
        <v>0</v>
      </c>
      <c r="H463" s="172" t="s">
        <v>44</v>
      </c>
      <c r="I463" s="188"/>
    </row>
    <row r="464" customHeight="1" spans="1:9">
      <c r="A464" s="173"/>
      <c r="B464" s="178"/>
      <c r="C464" s="139" t="s">
        <v>433</v>
      </c>
      <c r="D464" s="170">
        <v>1232</v>
      </c>
      <c r="E464" s="171">
        <f>F464+G464</f>
        <v>48</v>
      </c>
      <c r="F464" s="171">
        <v>46</v>
      </c>
      <c r="G464" s="171">
        <v>2</v>
      </c>
      <c r="H464" s="34" t="s">
        <v>35</v>
      </c>
      <c r="I464" s="187" t="s">
        <v>54</v>
      </c>
    </row>
    <row r="465" customHeight="1" spans="1:9">
      <c r="A465" s="173"/>
      <c r="B465" s="178"/>
      <c r="C465" s="139" t="s">
        <v>434</v>
      </c>
      <c r="D465" s="170">
        <v>289</v>
      </c>
      <c r="E465" s="179">
        <f>F465+G465</f>
        <v>3</v>
      </c>
      <c r="F465" s="171">
        <v>2</v>
      </c>
      <c r="G465" s="179">
        <v>1</v>
      </c>
      <c r="H465" s="180" t="s">
        <v>44</v>
      </c>
      <c r="I465" s="188"/>
    </row>
    <row r="466" customHeight="1" spans="1:9">
      <c r="A466" s="173"/>
      <c r="B466" s="178"/>
      <c r="C466" s="139" t="s">
        <v>435</v>
      </c>
      <c r="D466" s="170">
        <v>313</v>
      </c>
      <c r="E466" s="181"/>
      <c r="F466" s="171">
        <v>0</v>
      </c>
      <c r="G466" s="181"/>
      <c r="H466" s="182"/>
      <c r="I466" s="188"/>
    </row>
    <row r="467" customHeight="1" spans="1:9">
      <c r="A467" s="173"/>
      <c r="B467" s="178"/>
      <c r="C467" s="139" t="s">
        <v>436</v>
      </c>
      <c r="D467" s="170">
        <v>433</v>
      </c>
      <c r="E467" s="183"/>
      <c r="F467" s="171">
        <v>0</v>
      </c>
      <c r="G467" s="183"/>
      <c r="H467" s="184"/>
      <c r="I467" s="188"/>
    </row>
    <row r="468" customHeight="1" spans="1:9">
      <c r="A468" s="173"/>
      <c r="B468" s="178"/>
      <c r="C468" s="139" t="s">
        <v>437</v>
      </c>
      <c r="D468" s="170">
        <v>489</v>
      </c>
      <c r="E468" s="179">
        <f>F468+G468</f>
        <v>3</v>
      </c>
      <c r="F468" s="171">
        <v>2</v>
      </c>
      <c r="G468" s="179">
        <v>1</v>
      </c>
      <c r="H468" s="180" t="s">
        <v>44</v>
      </c>
      <c r="I468" s="188"/>
    </row>
    <row r="469" customHeight="1" spans="1:9">
      <c r="A469" s="173"/>
      <c r="B469" s="178"/>
      <c r="C469" s="139" t="s">
        <v>284</v>
      </c>
      <c r="D469" s="170">
        <v>99</v>
      </c>
      <c r="E469" s="183"/>
      <c r="F469" s="171">
        <v>0</v>
      </c>
      <c r="G469" s="183"/>
      <c r="H469" s="184"/>
      <c r="I469" s="188"/>
    </row>
    <row r="470" ht="15" customHeight="1" spans="1:9">
      <c r="A470" s="173"/>
      <c r="B470" s="178"/>
      <c r="C470" s="174" t="s">
        <v>109</v>
      </c>
      <c r="D470" s="175">
        <f>SUM(D457:D469)</f>
        <v>5407</v>
      </c>
      <c r="E470" s="176">
        <f>SUM(E457:E469)</f>
        <v>57</v>
      </c>
      <c r="F470" s="176">
        <f>SUM(F457:F469)</f>
        <v>53</v>
      </c>
      <c r="G470" s="176">
        <f>SUM(G457:G469)</f>
        <v>4</v>
      </c>
      <c r="H470" s="177"/>
      <c r="I470" s="188"/>
    </row>
    <row r="471" ht="13.5" customHeight="1" spans="1:9">
      <c r="A471" s="173"/>
      <c r="B471" s="178" t="s">
        <v>438</v>
      </c>
      <c r="C471" s="139" t="s">
        <v>439</v>
      </c>
      <c r="D471" s="170">
        <v>201</v>
      </c>
      <c r="E471" s="179">
        <v>2</v>
      </c>
      <c r="F471" s="171">
        <v>0</v>
      </c>
      <c r="G471" s="171">
        <v>0</v>
      </c>
      <c r="H471" s="172" t="s">
        <v>44</v>
      </c>
      <c r="I471" s="188"/>
    </row>
    <row r="472" ht="13.5" customHeight="1" spans="1:9">
      <c r="A472" s="173"/>
      <c r="B472" s="178"/>
      <c r="C472" s="139" t="s">
        <v>440</v>
      </c>
      <c r="D472" s="170">
        <v>253</v>
      </c>
      <c r="E472" s="183"/>
      <c r="F472" s="171">
        <v>1</v>
      </c>
      <c r="G472" s="171">
        <v>1</v>
      </c>
      <c r="H472" s="172" t="s">
        <v>44</v>
      </c>
      <c r="I472" s="187" t="s">
        <v>54</v>
      </c>
    </row>
    <row r="473" ht="13.5" customHeight="1" spans="1:9">
      <c r="A473" s="173"/>
      <c r="B473" s="178"/>
      <c r="C473" s="139" t="s">
        <v>441</v>
      </c>
      <c r="D473" s="170">
        <v>267</v>
      </c>
      <c r="E473" s="179">
        <v>1</v>
      </c>
      <c r="F473" s="171">
        <v>1</v>
      </c>
      <c r="G473" s="179">
        <v>0</v>
      </c>
      <c r="H473" s="180" t="s">
        <v>44</v>
      </c>
      <c r="I473" s="188"/>
    </row>
    <row r="474" ht="13.5" customHeight="1" spans="1:9">
      <c r="A474" s="173"/>
      <c r="B474" s="178"/>
      <c r="C474" s="139" t="s">
        <v>442</v>
      </c>
      <c r="D474" s="170">
        <v>222</v>
      </c>
      <c r="E474" s="181"/>
      <c r="F474" s="171">
        <v>0</v>
      </c>
      <c r="G474" s="181"/>
      <c r="H474" s="182"/>
      <c r="I474" s="188"/>
    </row>
    <row r="475" ht="13.5" customHeight="1" spans="1:9">
      <c r="A475" s="173"/>
      <c r="B475" s="178"/>
      <c r="C475" s="139" t="s">
        <v>443</v>
      </c>
      <c r="D475" s="170">
        <v>366</v>
      </c>
      <c r="E475" s="181"/>
      <c r="F475" s="171">
        <v>0</v>
      </c>
      <c r="G475" s="181"/>
      <c r="H475" s="182"/>
      <c r="I475" s="188"/>
    </row>
    <row r="476" ht="15" customHeight="1" spans="1:9">
      <c r="A476" s="173"/>
      <c r="B476" s="178"/>
      <c r="C476" s="139" t="s">
        <v>444</v>
      </c>
      <c r="D476" s="170">
        <v>430</v>
      </c>
      <c r="E476" s="181"/>
      <c r="F476" s="171">
        <v>0</v>
      </c>
      <c r="G476" s="181"/>
      <c r="H476" s="182"/>
      <c r="I476" s="188"/>
    </row>
    <row r="477" ht="15" customHeight="1" spans="1:9">
      <c r="A477" s="173"/>
      <c r="B477" s="178"/>
      <c r="C477" s="139" t="s">
        <v>445</v>
      </c>
      <c r="D477" s="170">
        <v>59</v>
      </c>
      <c r="E477" s="183"/>
      <c r="F477" s="171">
        <v>0</v>
      </c>
      <c r="G477" s="183"/>
      <c r="H477" s="184"/>
      <c r="I477" s="188"/>
    </row>
    <row r="478" ht="15" customHeight="1" spans="1:9">
      <c r="A478" s="26"/>
      <c r="B478" s="178"/>
      <c r="C478" s="174" t="s">
        <v>109</v>
      </c>
      <c r="D478" s="175">
        <f>SUM(D471:D477)</f>
        <v>1798</v>
      </c>
      <c r="E478" s="176">
        <f>SUM(E471:E477)</f>
        <v>3</v>
      </c>
      <c r="F478" s="176">
        <f>SUM(F471:F477)</f>
        <v>2</v>
      </c>
      <c r="G478" s="176">
        <f>SUM(G471:G477)</f>
        <v>1</v>
      </c>
      <c r="H478" s="177"/>
      <c r="I478" s="188"/>
    </row>
    <row r="479" s="1" customFormat="1" ht="20.25" customHeight="1" spans="1:9">
      <c r="A479" s="19" t="s">
        <v>25</v>
      </c>
      <c r="B479" s="20" t="s">
        <v>26</v>
      </c>
      <c r="C479" s="21" t="s">
        <v>27</v>
      </c>
      <c r="D479" s="22" t="s">
        <v>3</v>
      </c>
      <c r="E479" s="23" t="s">
        <v>28</v>
      </c>
      <c r="F479" s="24" t="s">
        <v>29</v>
      </c>
      <c r="G479" s="24"/>
      <c r="H479" s="25" t="s">
        <v>30</v>
      </c>
      <c r="I479" s="51" t="s">
        <v>7</v>
      </c>
    </row>
    <row r="480" s="1" customFormat="1" ht="29.25" customHeight="1" spans="1:9">
      <c r="A480" s="26"/>
      <c r="B480" s="27"/>
      <c r="C480" s="28"/>
      <c r="D480" s="29"/>
      <c r="E480" s="30"/>
      <c r="F480" s="24" t="s">
        <v>31</v>
      </c>
      <c r="G480" s="24" t="s">
        <v>32</v>
      </c>
      <c r="H480" s="25"/>
      <c r="I480" s="52"/>
    </row>
    <row r="481" ht="15" customHeight="1" spans="1:9">
      <c r="A481" s="92" t="s">
        <v>16</v>
      </c>
      <c r="B481" s="178" t="s">
        <v>446</v>
      </c>
      <c r="C481" s="139" t="s">
        <v>447</v>
      </c>
      <c r="D481" s="170">
        <v>490</v>
      </c>
      <c r="E481" s="171">
        <v>1</v>
      </c>
      <c r="F481" s="171">
        <v>1</v>
      </c>
      <c r="G481" s="171">
        <v>0</v>
      </c>
      <c r="H481" s="172" t="s">
        <v>44</v>
      </c>
      <c r="I481" s="187" t="s">
        <v>54</v>
      </c>
    </row>
    <row r="482" ht="15" customHeight="1" spans="1:9">
      <c r="A482" s="99"/>
      <c r="B482" s="178"/>
      <c r="C482" s="139" t="s">
        <v>448</v>
      </c>
      <c r="D482" s="170">
        <v>390</v>
      </c>
      <c r="E482" s="179">
        <v>2</v>
      </c>
      <c r="F482" s="171">
        <v>1</v>
      </c>
      <c r="G482" s="179">
        <v>1</v>
      </c>
      <c r="H482" s="180" t="s">
        <v>44</v>
      </c>
      <c r="I482" s="188"/>
    </row>
    <row r="483" ht="15" customHeight="1" spans="1:9">
      <c r="A483" s="99"/>
      <c r="B483" s="178"/>
      <c r="C483" s="139" t="s">
        <v>449</v>
      </c>
      <c r="D483" s="170">
        <v>269</v>
      </c>
      <c r="E483" s="181"/>
      <c r="F483" s="171">
        <v>0</v>
      </c>
      <c r="G483" s="181"/>
      <c r="H483" s="182"/>
      <c r="I483" s="188"/>
    </row>
    <row r="484" ht="15" customHeight="1" spans="1:9">
      <c r="A484" s="99"/>
      <c r="B484" s="178"/>
      <c r="C484" s="139" t="s">
        <v>450</v>
      </c>
      <c r="D484" s="170">
        <v>131</v>
      </c>
      <c r="E484" s="183"/>
      <c r="F484" s="171">
        <v>0</v>
      </c>
      <c r="G484" s="183"/>
      <c r="H484" s="184"/>
      <c r="I484" s="188"/>
    </row>
    <row r="485" ht="15" customHeight="1" spans="1:9">
      <c r="A485" s="99"/>
      <c r="B485" s="178"/>
      <c r="C485" s="190" t="s">
        <v>451</v>
      </c>
      <c r="D485" s="170">
        <v>278</v>
      </c>
      <c r="E485" s="171">
        <v>1</v>
      </c>
      <c r="F485" s="171">
        <v>1</v>
      </c>
      <c r="G485" s="171">
        <v>0</v>
      </c>
      <c r="H485" s="172" t="s">
        <v>44</v>
      </c>
      <c r="I485" s="188"/>
    </row>
    <row r="486" ht="15" customHeight="1" spans="1:9">
      <c r="A486" s="99"/>
      <c r="B486" s="178"/>
      <c r="C486" s="139" t="s">
        <v>452</v>
      </c>
      <c r="D486" s="170">
        <v>293</v>
      </c>
      <c r="E486" s="171">
        <v>1</v>
      </c>
      <c r="F486" s="171">
        <v>1</v>
      </c>
      <c r="G486" s="171">
        <v>0</v>
      </c>
      <c r="H486" s="172" t="s">
        <v>44</v>
      </c>
      <c r="I486" s="188"/>
    </row>
    <row r="487" ht="15" customHeight="1" spans="1:9">
      <c r="A487" s="99"/>
      <c r="B487" s="178"/>
      <c r="C487" s="174" t="s">
        <v>109</v>
      </c>
      <c r="D487" s="175">
        <f>SUM(D481:D486)</f>
        <v>1851</v>
      </c>
      <c r="E487" s="176">
        <f>SUM(E481:E486)</f>
        <v>5</v>
      </c>
      <c r="F487" s="176">
        <f>SUM(F481:F486)</f>
        <v>4</v>
      </c>
      <c r="G487" s="176">
        <f>SUM(G481:G486)</f>
        <v>1</v>
      </c>
      <c r="H487" s="177"/>
      <c r="I487" s="188"/>
    </row>
    <row r="488" ht="15" customHeight="1" spans="1:9">
      <c r="A488" s="99"/>
      <c r="B488" s="178" t="s">
        <v>453</v>
      </c>
      <c r="C488" s="139" t="s">
        <v>454</v>
      </c>
      <c r="D488" s="170">
        <v>720</v>
      </c>
      <c r="E488" s="171">
        <v>7</v>
      </c>
      <c r="F488" s="171">
        <v>6</v>
      </c>
      <c r="G488" s="171">
        <v>1</v>
      </c>
      <c r="H488" s="172" t="s">
        <v>35</v>
      </c>
      <c r="I488" s="187" t="s">
        <v>54</v>
      </c>
    </row>
    <row r="489" ht="15" customHeight="1" spans="1:9">
      <c r="A489" s="99"/>
      <c r="B489" s="178"/>
      <c r="C489" s="139" t="s">
        <v>455</v>
      </c>
      <c r="D489" s="170">
        <v>517</v>
      </c>
      <c r="E489" s="179">
        <v>1</v>
      </c>
      <c r="F489" s="171">
        <v>1</v>
      </c>
      <c r="G489" s="179">
        <v>0</v>
      </c>
      <c r="H489" s="180" t="s">
        <v>44</v>
      </c>
      <c r="I489" s="188"/>
    </row>
    <row r="490" ht="15" customHeight="1" spans="1:9">
      <c r="A490" s="99"/>
      <c r="B490" s="178"/>
      <c r="C490" s="139" t="s">
        <v>456</v>
      </c>
      <c r="D490" s="170">
        <v>470</v>
      </c>
      <c r="E490" s="181"/>
      <c r="F490" s="171">
        <v>0</v>
      </c>
      <c r="G490" s="181"/>
      <c r="H490" s="182"/>
      <c r="I490" s="188"/>
    </row>
    <row r="491" ht="15" customHeight="1" spans="1:9">
      <c r="A491" s="99"/>
      <c r="B491" s="178"/>
      <c r="C491" s="139" t="s">
        <v>457</v>
      </c>
      <c r="D491" s="170">
        <v>99</v>
      </c>
      <c r="E491" s="183"/>
      <c r="F491" s="171">
        <v>0</v>
      </c>
      <c r="G491" s="183"/>
      <c r="H491" s="184"/>
      <c r="I491" s="188"/>
    </row>
    <row r="492" ht="15" customHeight="1" spans="1:9">
      <c r="A492" s="99"/>
      <c r="B492" s="178"/>
      <c r="C492" s="139" t="s">
        <v>447</v>
      </c>
      <c r="D492" s="170">
        <v>348</v>
      </c>
      <c r="E492" s="179">
        <v>1</v>
      </c>
      <c r="F492" s="171">
        <v>1</v>
      </c>
      <c r="G492" s="179">
        <v>0</v>
      </c>
      <c r="H492" s="180" t="s">
        <v>44</v>
      </c>
      <c r="I492" s="188"/>
    </row>
    <row r="493" ht="15" customHeight="1" spans="1:9">
      <c r="A493" s="99"/>
      <c r="B493" s="178"/>
      <c r="C493" s="139" t="s">
        <v>458</v>
      </c>
      <c r="D493" s="170">
        <v>148</v>
      </c>
      <c r="E493" s="183"/>
      <c r="F493" s="171">
        <v>0</v>
      </c>
      <c r="G493" s="183"/>
      <c r="H493" s="184"/>
      <c r="I493" s="188"/>
    </row>
    <row r="494" ht="15" customHeight="1" spans="1:9">
      <c r="A494" s="99"/>
      <c r="B494" s="178"/>
      <c r="C494" s="139" t="s">
        <v>459</v>
      </c>
      <c r="D494" s="170">
        <v>273</v>
      </c>
      <c r="E494" s="179">
        <v>1</v>
      </c>
      <c r="F494" s="171">
        <v>1</v>
      </c>
      <c r="G494" s="179">
        <v>0</v>
      </c>
      <c r="H494" s="180" t="s">
        <v>44</v>
      </c>
      <c r="I494" s="188"/>
    </row>
    <row r="495" ht="15" customHeight="1" spans="1:9">
      <c r="A495" s="99"/>
      <c r="B495" s="178"/>
      <c r="C495" s="139" t="s">
        <v>448</v>
      </c>
      <c r="D495" s="170">
        <v>372</v>
      </c>
      <c r="E495" s="183"/>
      <c r="F495" s="171">
        <v>0</v>
      </c>
      <c r="G495" s="183"/>
      <c r="H495" s="184"/>
      <c r="I495" s="188"/>
    </row>
    <row r="496" ht="15" customHeight="1" spans="1:9">
      <c r="A496" s="99"/>
      <c r="B496" s="178"/>
      <c r="C496" s="139" t="s">
        <v>349</v>
      </c>
      <c r="D496" s="170">
        <v>467</v>
      </c>
      <c r="E496" s="179">
        <v>2</v>
      </c>
      <c r="F496" s="171">
        <v>2</v>
      </c>
      <c r="G496" s="179">
        <v>0</v>
      </c>
      <c r="H496" s="180" t="s">
        <v>44</v>
      </c>
      <c r="I496" s="188"/>
    </row>
    <row r="497" ht="15" customHeight="1" spans="1:9">
      <c r="A497" s="99"/>
      <c r="B497" s="178"/>
      <c r="C497" s="139" t="s">
        <v>460</v>
      </c>
      <c r="D497" s="170">
        <v>185</v>
      </c>
      <c r="E497" s="181"/>
      <c r="F497" s="171">
        <v>0</v>
      </c>
      <c r="G497" s="181"/>
      <c r="H497" s="182"/>
      <c r="I497" s="188"/>
    </row>
    <row r="498" ht="15" customHeight="1" spans="1:9">
      <c r="A498" s="99"/>
      <c r="B498" s="178"/>
      <c r="C498" s="139" t="s">
        <v>461</v>
      </c>
      <c r="D498" s="170">
        <v>165</v>
      </c>
      <c r="E498" s="181"/>
      <c r="F498" s="171">
        <v>0</v>
      </c>
      <c r="G498" s="181"/>
      <c r="H498" s="182"/>
      <c r="I498" s="188"/>
    </row>
    <row r="499" ht="15" customHeight="1" spans="1:9">
      <c r="A499" s="99"/>
      <c r="B499" s="178"/>
      <c r="C499" s="139" t="s">
        <v>442</v>
      </c>
      <c r="D499" s="170">
        <v>225</v>
      </c>
      <c r="E499" s="181"/>
      <c r="F499" s="171">
        <v>0</v>
      </c>
      <c r="G499" s="181"/>
      <c r="H499" s="182"/>
      <c r="I499" s="188"/>
    </row>
    <row r="500" ht="15" customHeight="1" spans="1:9">
      <c r="A500" s="99"/>
      <c r="B500" s="178"/>
      <c r="C500" s="139" t="s">
        <v>462</v>
      </c>
      <c r="D500" s="170">
        <v>255</v>
      </c>
      <c r="E500" s="181"/>
      <c r="F500" s="171">
        <v>0</v>
      </c>
      <c r="G500" s="181"/>
      <c r="H500" s="182"/>
      <c r="I500" s="188"/>
    </row>
    <row r="501" ht="15" customHeight="1" spans="1:9">
      <c r="A501" s="99"/>
      <c r="B501" s="178"/>
      <c r="C501" s="139" t="s">
        <v>463</v>
      </c>
      <c r="D501" s="170">
        <v>170</v>
      </c>
      <c r="E501" s="183"/>
      <c r="F501" s="171">
        <v>0</v>
      </c>
      <c r="G501" s="183"/>
      <c r="H501" s="184"/>
      <c r="I501" s="188"/>
    </row>
    <row r="502" ht="15" customHeight="1" spans="1:9">
      <c r="A502" s="99"/>
      <c r="B502" s="178"/>
      <c r="C502" s="174" t="s">
        <v>109</v>
      </c>
      <c r="D502" s="175">
        <f>SUM(D488:D501)</f>
        <v>4414</v>
      </c>
      <c r="E502" s="176">
        <f>SUM(E488:E501)</f>
        <v>12</v>
      </c>
      <c r="F502" s="176">
        <f>SUM(F488:F501)</f>
        <v>11</v>
      </c>
      <c r="G502" s="176">
        <f>SUM(G488:G501)</f>
        <v>1</v>
      </c>
      <c r="H502" s="177"/>
      <c r="I502" s="188"/>
    </row>
    <row r="503" ht="15" customHeight="1" spans="1:9">
      <c r="A503" s="99"/>
      <c r="B503" s="178" t="s">
        <v>464</v>
      </c>
      <c r="C503" s="100" t="s">
        <v>465</v>
      </c>
      <c r="D503" s="192">
        <v>127</v>
      </c>
      <c r="E503" s="193">
        <v>2</v>
      </c>
      <c r="F503" s="194">
        <v>0</v>
      </c>
      <c r="G503" s="180">
        <v>1</v>
      </c>
      <c r="H503" s="180" t="s">
        <v>44</v>
      </c>
      <c r="I503" s="187" t="s">
        <v>54</v>
      </c>
    </row>
    <row r="504" ht="15" customHeight="1" spans="1:9">
      <c r="A504" s="99"/>
      <c r="B504" s="178"/>
      <c r="C504" s="100" t="s">
        <v>466</v>
      </c>
      <c r="D504" s="192">
        <v>154</v>
      </c>
      <c r="E504" s="195"/>
      <c r="F504" s="196">
        <v>0</v>
      </c>
      <c r="G504" s="182"/>
      <c r="H504" s="182"/>
      <c r="I504" s="188"/>
    </row>
    <row r="505" ht="15" customHeight="1" spans="1:9">
      <c r="A505" s="99"/>
      <c r="B505" s="178"/>
      <c r="C505" s="100" t="s">
        <v>467</v>
      </c>
      <c r="D505" s="192">
        <v>115</v>
      </c>
      <c r="E505" s="195"/>
      <c r="F505" s="196">
        <v>0</v>
      </c>
      <c r="G505" s="182"/>
      <c r="H505" s="182"/>
      <c r="I505" s="188"/>
    </row>
    <row r="506" ht="15" customHeight="1" spans="1:9">
      <c r="A506" s="99"/>
      <c r="B506" s="178"/>
      <c r="C506" s="100" t="s">
        <v>468</v>
      </c>
      <c r="D506" s="192">
        <v>103</v>
      </c>
      <c r="E506" s="197"/>
      <c r="F506" s="196">
        <v>1</v>
      </c>
      <c r="G506" s="184"/>
      <c r="H506" s="184"/>
      <c r="I506" s="188"/>
    </row>
    <row r="507" ht="15" customHeight="1" spans="1:9">
      <c r="A507" s="99"/>
      <c r="B507" s="178"/>
      <c r="C507" s="100" t="s">
        <v>469</v>
      </c>
      <c r="D507" s="192">
        <v>125</v>
      </c>
      <c r="E507" s="193">
        <v>2</v>
      </c>
      <c r="F507" s="194">
        <v>0</v>
      </c>
      <c r="G507" s="180">
        <v>1</v>
      </c>
      <c r="H507" s="180" t="s">
        <v>44</v>
      </c>
      <c r="I507" s="188"/>
    </row>
    <row r="508" ht="15" customHeight="1" spans="1:9">
      <c r="A508" s="99"/>
      <c r="B508" s="178"/>
      <c r="C508" s="100" t="s">
        <v>470</v>
      </c>
      <c r="D508" s="192">
        <v>121</v>
      </c>
      <c r="E508" s="195"/>
      <c r="F508" s="194">
        <v>0</v>
      </c>
      <c r="G508" s="182"/>
      <c r="H508" s="182"/>
      <c r="I508" s="188"/>
    </row>
    <row r="509" ht="15" customHeight="1" spans="1:9">
      <c r="A509" s="99"/>
      <c r="B509" s="178"/>
      <c r="C509" s="100" t="s">
        <v>471</v>
      </c>
      <c r="D509" s="192">
        <v>110</v>
      </c>
      <c r="E509" s="195"/>
      <c r="F509" s="196">
        <v>0</v>
      </c>
      <c r="G509" s="182"/>
      <c r="H509" s="182"/>
      <c r="I509" s="188"/>
    </row>
    <row r="510" ht="15" customHeight="1" spans="1:9">
      <c r="A510" s="99"/>
      <c r="B510" s="178"/>
      <c r="C510" s="100" t="s">
        <v>472</v>
      </c>
      <c r="D510" s="192">
        <v>275</v>
      </c>
      <c r="E510" s="195"/>
      <c r="F510" s="196">
        <v>1</v>
      </c>
      <c r="G510" s="182"/>
      <c r="H510" s="182"/>
      <c r="I510" s="188"/>
    </row>
    <row r="511" ht="15" customHeight="1" spans="1:9">
      <c r="A511" s="99"/>
      <c r="B511" s="178"/>
      <c r="C511" s="100" t="s">
        <v>473</v>
      </c>
      <c r="D511" s="192">
        <v>208</v>
      </c>
      <c r="E511" s="197"/>
      <c r="F511" s="196">
        <v>0</v>
      </c>
      <c r="G511" s="184"/>
      <c r="H511" s="184"/>
      <c r="I511" s="188"/>
    </row>
    <row r="512" ht="15" customHeight="1" spans="1:9">
      <c r="A512" s="99"/>
      <c r="B512" s="178"/>
      <c r="C512" s="174" t="s">
        <v>109</v>
      </c>
      <c r="D512" s="175">
        <f>SUM(D503:D511)</f>
        <v>1338</v>
      </c>
      <c r="E512" s="176">
        <f>SUM(E503:E511)</f>
        <v>4</v>
      </c>
      <c r="F512" s="176">
        <f>SUM(F503:F511)</f>
        <v>2</v>
      </c>
      <c r="G512" s="176">
        <f>SUM(G503:G511)</f>
        <v>2</v>
      </c>
      <c r="H512" s="177"/>
      <c r="I512" s="188"/>
    </row>
    <row r="513" ht="15" customHeight="1" spans="1:9">
      <c r="A513" s="99"/>
      <c r="B513" s="169" t="s">
        <v>474</v>
      </c>
      <c r="C513" s="100" t="s">
        <v>343</v>
      </c>
      <c r="D513" s="192">
        <v>374</v>
      </c>
      <c r="E513" s="194">
        <v>2</v>
      </c>
      <c r="F513" s="194">
        <v>1</v>
      </c>
      <c r="G513" s="172">
        <v>1</v>
      </c>
      <c r="H513" s="172" t="s">
        <v>44</v>
      </c>
      <c r="I513" s="187" t="s">
        <v>54</v>
      </c>
    </row>
    <row r="514" ht="15" customHeight="1" spans="1:9">
      <c r="A514" s="99"/>
      <c r="B514" s="169"/>
      <c r="C514" s="100" t="s">
        <v>360</v>
      </c>
      <c r="D514" s="192">
        <v>273</v>
      </c>
      <c r="E514" s="194">
        <v>1</v>
      </c>
      <c r="F514" s="196">
        <v>1</v>
      </c>
      <c r="G514" s="172">
        <v>0</v>
      </c>
      <c r="H514" s="172" t="s">
        <v>44</v>
      </c>
      <c r="I514" s="188"/>
    </row>
    <row r="515" ht="20.25" customHeight="1" spans="1:9">
      <c r="A515" s="99"/>
      <c r="B515" s="169"/>
      <c r="C515" s="174" t="s">
        <v>109</v>
      </c>
      <c r="D515" s="175">
        <f>SUM(D513:D514)</f>
        <v>647</v>
      </c>
      <c r="E515" s="176">
        <f>SUM(E513:E514)</f>
        <v>3</v>
      </c>
      <c r="F515" s="176">
        <f>SUM(F513:F514)</f>
        <v>2</v>
      </c>
      <c r="G515" s="176">
        <f>SUM(G513:G514)</f>
        <v>1</v>
      </c>
      <c r="H515" s="177"/>
      <c r="I515" s="188"/>
    </row>
    <row r="516" ht="27" customHeight="1" spans="1:9">
      <c r="A516" s="99"/>
      <c r="B516" s="178" t="s">
        <v>475</v>
      </c>
      <c r="C516" s="100" t="s">
        <v>476</v>
      </c>
      <c r="D516" s="192">
        <v>371</v>
      </c>
      <c r="E516" s="194">
        <v>4</v>
      </c>
      <c r="F516" s="194">
        <v>3</v>
      </c>
      <c r="G516" s="172">
        <v>1</v>
      </c>
      <c r="H516" s="172" t="s">
        <v>44</v>
      </c>
      <c r="I516" s="187" t="s">
        <v>54</v>
      </c>
    </row>
    <row r="517" spans="1:9">
      <c r="A517" s="99"/>
      <c r="B517" s="178"/>
      <c r="C517" s="100" t="s">
        <v>477</v>
      </c>
      <c r="D517" s="192">
        <v>280</v>
      </c>
      <c r="E517" s="193">
        <v>1</v>
      </c>
      <c r="F517" s="196">
        <v>1</v>
      </c>
      <c r="G517" s="180">
        <v>0</v>
      </c>
      <c r="H517" s="180" t="s">
        <v>44</v>
      </c>
      <c r="I517" s="188"/>
    </row>
    <row r="518" spans="1:9">
      <c r="A518" s="99"/>
      <c r="B518" s="178"/>
      <c r="C518" s="100" t="s">
        <v>478</v>
      </c>
      <c r="D518" s="192">
        <v>322</v>
      </c>
      <c r="E518" s="195"/>
      <c r="F518" s="196">
        <v>0</v>
      </c>
      <c r="G518" s="182"/>
      <c r="H518" s="182"/>
      <c r="I518" s="188"/>
    </row>
    <row r="519" spans="1:9">
      <c r="A519" s="99"/>
      <c r="B519" s="178"/>
      <c r="C519" s="100" t="s">
        <v>479</v>
      </c>
      <c r="D519" s="192">
        <v>392</v>
      </c>
      <c r="E519" s="195"/>
      <c r="F519" s="196">
        <v>0</v>
      </c>
      <c r="G519" s="182"/>
      <c r="H519" s="182"/>
      <c r="I519" s="188"/>
    </row>
    <row r="520" spans="1:9">
      <c r="A520" s="99"/>
      <c r="B520" s="178"/>
      <c r="C520" s="100" t="s">
        <v>480</v>
      </c>
      <c r="D520" s="192">
        <v>309</v>
      </c>
      <c r="E520" s="195"/>
      <c r="F520" s="194">
        <v>0</v>
      </c>
      <c r="G520" s="182"/>
      <c r="H520" s="182"/>
      <c r="I520" s="188"/>
    </row>
    <row r="521" spans="1:9">
      <c r="A521" s="99"/>
      <c r="B521" s="178"/>
      <c r="C521" s="100" t="s">
        <v>481</v>
      </c>
      <c r="D521" s="192">
        <v>109</v>
      </c>
      <c r="E521" s="197"/>
      <c r="F521" s="194">
        <v>0</v>
      </c>
      <c r="G521" s="184"/>
      <c r="H521" s="184"/>
      <c r="I521" s="188"/>
    </row>
    <row r="522" spans="1:9">
      <c r="A522" s="99"/>
      <c r="B522" s="178"/>
      <c r="C522" s="100" t="s">
        <v>482</v>
      </c>
      <c r="D522" s="192">
        <v>167</v>
      </c>
      <c r="E522" s="193">
        <v>2</v>
      </c>
      <c r="F522" s="196">
        <v>2</v>
      </c>
      <c r="G522" s="180">
        <v>0</v>
      </c>
      <c r="H522" s="180" t="s">
        <v>44</v>
      </c>
      <c r="I522" s="188"/>
    </row>
    <row r="523" spans="1:9">
      <c r="A523" s="99"/>
      <c r="B523" s="178"/>
      <c r="C523" s="100" t="s">
        <v>430</v>
      </c>
      <c r="D523" s="192">
        <v>82</v>
      </c>
      <c r="E523" s="195"/>
      <c r="F523" s="196">
        <v>0</v>
      </c>
      <c r="G523" s="182"/>
      <c r="H523" s="182"/>
      <c r="I523" s="188"/>
    </row>
    <row r="524" spans="1:9">
      <c r="A524" s="99"/>
      <c r="B524" s="178"/>
      <c r="C524" s="100" t="s">
        <v>373</v>
      </c>
      <c r="D524" s="192">
        <v>202</v>
      </c>
      <c r="E524" s="197"/>
      <c r="F524" s="196">
        <v>0</v>
      </c>
      <c r="G524" s="184"/>
      <c r="H524" s="184"/>
      <c r="I524" s="188"/>
    </row>
    <row r="525" spans="1:9">
      <c r="A525" s="99"/>
      <c r="B525" s="178"/>
      <c r="C525" s="100" t="s">
        <v>483</v>
      </c>
      <c r="D525" s="192">
        <v>365</v>
      </c>
      <c r="E525" s="193">
        <v>1</v>
      </c>
      <c r="F525" s="194">
        <v>1</v>
      </c>
      <c r="G525" s="180">
        <v>0</v>
      </c>
      <c r="H525" s="180" t="s">
        <v>44</v>
      </c>
      <c r="I525" s="188"/>
    </row>
    <row r="526" spans="1:9">
      <c r="A526" s="99"/>
      <c r="B526" s="178"/>
      <c r="C526" s="100" t="s">
        <v>484</v>
      </c>
      <c r="D526" s="192">
        <v>125</v>
      </c>
      <c r="E526" s="195"/>
      <c r="F526" s="194">
        <v>0</v>
      </c>
      <c r="G526" s="182"/>
      <c r="H526" s="182"/>
      <c r="I526" s="188"/>
    </row>
    <row r="527" spans="1:9">
      <c r="A527" s="99"/>
      <c r="B527" s="178"/>
      <c r="C527" s="100" t="s">
        <v>485</v>
      </c>
      <c r="D527" s="192">
        <v>153</v>
      </c>
      <c r="E527" s="197"/>
      <c r="F527" s="196">
        <v>0</v>
      </c>
      <c r="G527" s="184"/>
      <c r="H527" s="184"/>
      <c r="I527" s="188"/>
    </row>
    <row r="528" spans="1:9">
      <c r="A528" s="128"/>
      <c r="B528" s="178"/>
      <c r="C528" s="174" t="s">
        <v>109</v>
      </c>
      <c r="D528" s="175">
        <f>SUM(D516:D527)</f>
        <v>2877</v>
      </c>
      <c r="E528" s="176">
        <f>SUM(E516:E527)</f>
        <v>8</v>
      </c>
      <c r="F528" s="176">
        <f>SUM(F516:F527)</f>
        <v>7</v>
      </c>
      <c r="G528" s="176">
        <f>SUM(G516:G527)</f>
        <v>1</v>
      </c>
      <c r="H528" s="177"/>
      <c r="I528" s="188"/>
    </row>
    <row r="529" s="1" customFormat="1" ht="20.25" customHeight="1" spans="1:9">
      <c r="A529" s="19" t="s">
        <v>25</v>
      </c>
      <c r="B529" s="20" t="s">
        <v>26</v>
      </c>
      <c r="C529" s="21" t="s">
        <v>27</v>
      </c>
      <c r="D529" s="22" t="s">
        <v>3</v>
      </c>
      <c r="E529" s="23" t="s">
        <v>28</v>
      </c>
      <c r="F529" s="24" t="s">
        <v>29</v>
      </c>
      <c r="G529" s="24"/>
      <c r="H529" s="25" t="s">
        <v>30</v>
      </c>
      <c r="I529" s="51" t="s">
        <v>7</v>
      </c>
    </row>
    <row r="530" s="1" customFormat="1" ht="29.25" customHeight="1" spans="1:9">
      <c r="A530" s="26"/>
      <c r="B530" s="27"/>
      <c r="C530" s="28"/>
      <c r="D530" s="29"/>
      <c r="E530" s="30"/>
      <c r="F530" s="24" t="s">
        <v>31</v>
      </c>
      <c r="G530" s="24" t="s">
        <v>32</v>
      </c>
      <c r="H530" s="25"/>
      <c r="I530" s="52"/>
    </row>
    <row r="531" spans="1:9">
      <c r="A531" s="92" t="s">
        <v>16</v>
      </c>
      <c r="B531" s="178" t="s">
        <v>486</v>
      </c>
      <c r="C531" s="100" t="s">
        <v>487</v>
      </c>
      <c r="D531" s="192">
        <v>153</v>
      </c>
      <c r="E531" s="193">
        <v>1</v>
      </c>
      <c r="F531" s="194">
        <v>1</v>
      </c>
      <c r="G531" s="180">
        <v>0</v>
      </c>
      <c r="H531" s="180" t="s">
        <v>44</v>
      </c>
      <c r="I531" s="187" t="s">
        <v>54</v>
      </c>
    </row>
    <row r="532" spans="1:9">
      <c r="A532" s="99"/>
      <c r="B532" s="178"/>
      <c r="C532" s="100" t="s">
        <v>485</v>
      </c>
      <c r="D532" s="192">
        <v>108</v>
      </c>
      <c r="E532" s="197"/>
      <c r="F532" s="196">
        <v>0</v>
      </c>
      <c r="G532" s="184"/>
      <c r="H532" s="184"/>
      <c r="I532" s="188"/>
    </row>
    <row r="533" spans="1:9">
      <c r="A533" s="99"/>
      <c r="B533" s="178"/>
      <c r="C533" s="100" t="s">
        <v>488</v>
      </c>
      <c r="D533" s="192">
        <v>89</v>
      </c>
      <c r="E533" s="193">
        <v>1</v>
      </c>
      <c r="F533" s="196">
        <v>1</v>
      </c>
      <c r="G533" s="180">
        <v>0</v>
      </c>
      <c r="H533" s="180" t="s">
        <v>44</v>
      </c>
      <c r="I533" s="188"/>
    </row>
    <row r="534" spans="1:9">
      <c r="A534" s="99"/>
      <c r="B534" s="178"/>
      <c r="C534" s="100" t="s">
        <v>489</v>
      </c>
      <c r="D534" s="192">
        <v>89</v>
      </c>
      <c r="E534" s="195"/>
      <c r="F534" s="196">
        <v>0</v>
      </c>
      <c r="G534" s="182"/>
      <c r="H534" s="182"/>
      <c r="I534" s="188"/>
    </row>
    <row r="535" spans="1:9">
      <c r="A535" s="99"/>
      <c r="B535" s="178"/>
      <c r="C535" s="100" t="s">
        <v>157</v>
      </c>
      <c r="D535" s="192">
        <v>180</v>
      </c>
      <c r="E535" s="197"/>
      <c r="F535" s="194">
        <v>0</v>
      </c>
      <c r="G535" s="184"/>
      <c r="H535" s="184"/>
      <c r="I535" s="188"/>
    </row>
    <row r="536" spans="1:9">
      <c r="A536" s="99"/>
      <c r="B536" s="178"/>
      <c r="C536" s="100" t="s">
        <v>454</v>
      </c>
      <c r="D536" s="192">
        <v>162</v>
      </c>
      <c r="E536" s="194">
        <v>1</v>
      </c>
      <c r="F536" s="194">
        <v>0</v>
      </c>
      <c r="G536" s="172">
        <v>1</v>
      </c>
      <c r="H536" s="172" t="s">
        <v>44</v>
      </c>
      <c r="I536" s="188"/>
    </row>
    <row r="537" spans="1:9">
      <c r="A537" s="99"/>
      <c r="B537" s="178"/>
      <c r="C537" s="174" t="s">
        <v>109</v>
      </c>
      <c r="D537" s="175">
        <f>SUM(D531:D536)</f>
        <v>781</v>
      </c>
      <c r="E537" s="176">
        <f>SUM(E531:E536)</f>
        <v>3</v>
      </c>
      <c r="F537" s="176">
        <f>SUM(F531:F536)</f>
        <v>2</v>
      </c>
      <c r="G537" s="176">
        <f>SUM(G531:G536)</f>
        <v>1</v>
      </c>
      <c r="H537" s="177"/>
      <c r="I537" s="188"/>
    </row>
    <row r="538" ht="13.5" customHeight="1" spans="1:9">
      <c r="A538" s="99"/>
      <c r="B538" s="178" t="s">
        <v>490</v>
      </c>
      <c r="C538" s="100" t="s">
        <v>491</v>
      </c>
      <c r="D538" s="192">
        <v>231</v>
      </c>
      <c r="E538" s="193">
        <v>3</v>
      </c>
      <c r="F538" s="194">
        <v>0</v>
      </c>
      <c r="G538" s="180">
        <v>1</v>
      </c>
      <c r="H538" s="180" t="s">
        <v>44</v>
      </c>
      <c r="I538" s="188"/>
    </row>
    <row r="539" ht="13.5" customHeight="1" spans="1:9">
      <c r="A539" s="99"/>
      <c r="B539" s="178"/>
      <c r="C539" s="100" t="s">
        <v>492</v>
      </c>
      <c r="D539" s="192">
        <v>229</v>
      </c>
      <c r="E539" s="195"/>
      <c r="F539" s="196">
        <v>0</v>
      </c>
      <c r="G539" s="182"/>
      <c r="H539" s="182"/>
      <c r="I539" s="188"/>
    </row>
    <row r="540" ht="13.5" customHeight="1" spans="1:9">
      <c r="A540" s="99"/>
      <c r="B540" s="178"/>
      <c r="C540" s="100" t="s">
        <v>493</v>
      </c>
      <c r="D540" s="192">
        <v>214</v>
      </c>
      <c r="E540" s="195"/>
      <c r="F540" s="196">
        <v>0</v>
      </c>
      <c r="G540" s="182"/>
      <c r="H540" s="182"/>
      <c r="I540" s="188"/>
    </row>
    <row r="541" ht="13.5" customHeight="1" spans="1:9">
      <c r="A541" s="99"/>
      <c r="B541" s="178"/>
      <c r="C541" s="100" t="s">
        <v>494</v>
      </c>
      <c r="D541" s="192">
        <v>540</v>
      </c>
      <c r="E541" s="197"/>
      <c r="F541" s="196">
        <v>2</v>
      </c>
      <c r="G541" s="184"/>
      <c r="H541" s="184"/>
      <c r="I541" s="187" t="s">
        <v>54</v>
      </c>
    </row>
    <row r="542" ht="13.5" customHeight="1" spans="1:9">
      <c r="A542" s="99"/>
      <c r="B542" s="178"/>
      <c r="C542" s="100" t="s">
        <v>382</v>
      </c>
      <c r="D542" s="192">
        <v>203</v>
      </c>
      <c r="E542" s="193">
        <v>2</v>
      </c>
      <c r="F542" s="194">
        <v>0</v>
      </c>
      <c r="G542" s="180">
        <v>0</v>
      </c>
      <c r="H542" s="180" t="s">
        <v>44</v>
      </c>
      <c r="I542" s="188"/>
    </row>
    <row r="543" ht="13.5" customHeight="1" spans="1:9">
      <c r="A543" s="99"/>
      <c r="B543" s="178"/>
      <c r="C543" s="100" t="s">
        <v>495</v>
      </c>
      <c r="D543" s="192">
        <v>281</v>
      </c>
      <c r="E543" s="195"/>
      <c r="F543" s="194">
        <v>0</v>
      </c>
      <c r="G543" s="182"/>
      <c r="H543" s="182"/>
      <c r="I543" s="188"/>
    </row>
    <row r="544" ht="13.5" customHeight="1" spans="1:9">
      <c r="A544" s="99"/>
      <c r="B544" s="178"/>
      <c r="C544" s="100" t="s">
        <v>496</v>
      </c>
      <c r="D544" s="192">
        <v>322</v>
      </c>
      <c r="E544" s="197"/>
      <c r="F544" s="196">
        <v>2</v>
      </c>
      <c r="G544" s="184"/>
      <c r="H544" s="184"/>
      <c r="I544" s="188"/>
    </row>
    <row r="545" ht="13.5" customHeight="1" spans="1:9">
      <c r="A545" s="99"/>
      <c r="B545" s="178"/>
      <c r="C545" s="100" t="s">
        <v>348</v>
      </c>
      <c r="D545" s="192">
        <v>305</v>
      </c>
      <c r="E545" s="194">
        <v>1</v>
      </c>
      <c r="F545" s="196">
        <v>1</v>
      </c>
      <c r="G545" s="172">
        <v>0</v>
      </c>
      <c r="H545" s="172" t="s">
        <v>44</v>
      </c>
      <c r="I545" s="188"/>
    </row>
    <row r="546" ht="13.5" customHeight="1" spans="1:9">
      <c r="A546" s="99"/>
      <c r="B546" s="178"/>
      <c r="C546" s="100" t="s">
        <v>356</v>
      </c>
      <c r="D546" s="192">
        <v>329</v>
      </c>
      <c r="E546" s="194">
        <v>1</v>
      </c>
      <c r="F546" s="196">
        <v>1</v>
      </c>
      <c r="G546" s="172">
        <v>0</v>
      </c>
      <c r="H546" s="172" t="s">
        <v>44</v>
      </c>
      <c r="I546" s="188"/>
    </row>
    <row r="547" spans="1:9">
      <c r="A547" s="99"/>
      <c r="B547" s="178"/>
      <c r="C547" s="174" t="s">
        <v>109</v>
      </c>
      <c r="D547" s="175">
        <f>SUM(D538:D546)</f>
        <v>2654</v>
      </c>
      <c r="E547" s="176">
        <f>SUM(E538:E546)</f>
        <v>7</v>
      </c>
      <c r="F547" s="176">
        <f>SUM(F538:F546)</f>
        <v>6</v>
      </c>
      <c r="G547" s="176">
        <f>SUM(G538:G546)</f>
        <v>1</v>
      </c>
      <c r="H547" s="177"/>
      <c r="I547" s="188"/>
    </row>
    <row r="548" ht="13.5" customHeight="1" spans="1:9">
      <c r="A548" s="99"/>
      <c r="B548" s="178" t="s">
        <v>497</v>
      </c>
      <c r="C548" s="100" t="s">
        <v>263</v>
      </c>
      <c r="D548" s="192">
        <v>619</v>
      </c>
      <c r="E548" s="193">
        <v>5</v>
      </c>
      <c r="F548" s="194">
        <v>4</v>
      </c>
      <c r="G548" s="180">
        <v>1</v>
      </c>
      <c r="H548" s="180" t="s">
        <v>44</v>
      </c>
      <c r="I548" s="187" t="s">
        <v>54</v>
      </c>
    </row>
    <row r="549" ht="13.5" customHeight="1" spans="1:9">
      <c r="A549" s="99"/>
      <c r="B549" s="178"/>
      <c r="C549" s="100" t="s">
        <v>264</v>
      </c>
      <c r="D549" s="192">
        <v>475</v>
      </c>
      <c r="E549" s="197"/>
      <c r="F549" s="196">
        <v>0</v>
      </c>
      <c r="G549" s="184"/>
      <c r="H549" s="184"/>
      <c r="I549" s="188"/>
    </row>
    <row r="550" ht="13.5" customHeight="1" spans="1:9">
      <c r="A550" s="99"/>
      <c r="B550" s="178"/>
      <c r="C550" s="100" t="s">
        <v>262</v>
      </c>
      <c r="D550" s="192">
        <v>536</v>
      </c>
      <c r="E550" s="194">
        <v>1</v>
      </c>
      <c r="F550" s="196">
        <v>1</v>
      </c>
      <c r="G550" s="172">
        <v>0</v>
      </c>
      <c r="H550" s="172" t="s">
        <v>44</v>
      </c>
      <c r="I550" s="188"/>
    </row>
    <row r="551" ht="13.5" customHeight="1" spans="1:9">
      <c r="A551" s="99"/>
      <c r="B551" s="178"/>
      <c r="C551" s="100" t="s">
        <v>498</v>
      </c>
      <c r="D551" s="192">
        <v>338</v>
      </c>
      <c r="E551" s="193">
        <v>1</v>
      </c>
      <c r="F551" s="194">
        <v>1</v>
      </c>
      <c r="G551" s="180">
        <v>0</v>
      </c>
      <c r="H551" s="180" t="s">
        <v>44</v>
      </c>
      <c r="I551" s="188"/>
    </row>
    <row r="552" ht="13.5" customHeight="1" spans="1:9">
      <c r="A552" s="99"/>
      <c r="B552" s="178"/>
      <c r="C552" s="100" t="s">
        <v>499</v>
      </c>
      <c r="D552" s="192">
        <v>274</v>
      </c>
      <c r="E552" s="193">
        <v>1</v>
      </c>
      <c r="F552" s="196">
        <v>0</v>
      </c>
      <c r="G552" s="180">
        <v>1</v>
      </c>
      <c r="H552" s="172" t="s">
        <v>44</v>
      </c>
      <c r="I552" s="188"/>
    </row>
    <row r="553" ht="13.5" customHeight="1" spans="1:9">
      <c r="A553" s="99"/>
      <c r="B553" s="178"/>
      <c r="C553" s="100" t="s">
        <v>500</v>
      </c>
      <c r="D553" s="192">
        <v>97</v>
      </c>
      <c r="E553" s="195"/>
      <c r="F553" s="194">
        <v>0</v>
      </c>
      <c r="G553" s="182"/>
      <c r="H553" s="180" t="s">
        <v>44</v>
      </c>
      <c r="I553" s="188"/>
    </row>
    <row r="554" ht="13.5" customHeight="1" spans="1:9">
      <c r="A554" s="99"/>
      <c r="B554" s="178"/>
      <c r="C554" s="100" t="s">
        <v>501</v>
      </c>
      <c r="D554" s="192">
        <v>63</v>
      </c>
      <c r="E554" s="195"/>
      <c r="F554" s="196">
        <v>0</v>
      </c>
      <c r="G554" s="182"/>
      <c r="H554" s="182"/>
      <c r="I554" s="188"/>
    </row>
    <row r="555" ht="13.5" customHeight="1" spans="1:9">
      <c r="A555" s="99"/>
      <c r="B555" s="178"/>
      <c r="C555" s="100" t="s">
        <v>502</v>
      </c>
      <c r="D555" s="192">
        <v>41</v>
      </c>
      <c r="E555" s="197"/>
      <c r="F555" s="196">
        <v>0</v>
      </c>
      <c r="G555" s="184"/>
      <c r="H555" s="184"/>
      <c r="I555" s="188"/>
    </row>
    <row r="556" spans="1:9">
      <c r="A556" s="99"/>
      <c r="B556" s="178"/>
      <c r="C556" s="174" t="s">
        <v>109</v>
      </c>
      <c r="D556" s="175">
        <f>SUM(D548:D555)</f>
        <v>2443</v>
      </c>
      <c r="E556" s="176">
        <f>SUM(E548:E555)</f>
        <v>8</v>
      </c>
      <c r="F556" s="176">
        <f>SUM(F548:F555)</f>
        <v>6</v>
      </c>
      <c r="G556" s="176">
        <f>SUM(G548:G555)</f>
        <v>2</v>
      </c>
      <c r="H556" s="177"/>
      <c r="I556" s="188"/>
    </row>
    <row r="557" spans="1:9">
      <c r="A557" s="99"/>
      <c r="B557" s="178" t="s">
        <v>503</v>
      </c>
      <c r="C557" s="100" t="s">
        <v>504</v>
      </c>
      <c r="D557" s="192">
        <v>105</v>
      </c>
      <c r="E557" s="193">
        <v>1</v>
      </c>
      <c r="F557" s="194">
        <v>0</v>
      </c>
      <c r="G557" s="180">
        <v>0</v>
      </c>
      <c r="H557" s="180" t="s">
        <v>44</v>
      </c>
      <c r="I557" s="188"/>
    </row>
    <row r="558" spans="1:9">
      <c r="A558" s="99"/>
      <c r="B558" s="178"/>
      <c r="C558" s="100" t="s">
        <v>505</v>
      </c>
      <c r="D558" s="192">
        <v>178</v>
      </c>
      <c r="E558" s="197"/>
      <c r="F558" s="196">
        <v>1</v>
      </c>
      <c r="G558" s="184"/>
      <c r="H558" s="184"/>
      <c r="I558" s="188"/>
    </row>
    <row r="559" spans="1:9">
      <c r="A559" s="99"/>
      <c r="B559" s="178"/>
      <c r="C559" s="100" t="s">
        <v>356</v>
      </c>
      <c r="D559" s="192">
        <v>353</v>
      </c>
      <c r="E559" s="197">
        <v>1</v>
      </c>
      <c r="F559" s="194">
        <v>1</v>
      </c>
      <c r="G559" s="184">
        <v>0</v>
      </c>
      <c r="H559" s="198"/>
      <c r="I559" s="187" t="s">
        <v>54</v>
      </c>
    </row>
    <row r="560" spans="1:9">
      <c r="A560" s="99"/>
      <c r="B560" s="178"/>
      <c r="C560" s="100" t="s">
        <v>382</v>
      </c>
      <c r="D560" s="192">
        <v>87</v>
      </c>
      <c r="E560" s="194">
        <v>1</v>
      </c>
      <c r="F560" s="196">
        <v>0</v>
      </c>
      <c r="G560" s="172">
        <v>1</v>
      </c>
      <c r="H560" s="199" t="s">
        <v>44</v>
      </c>
      <c r="I560" s="188"/>
    </row>
    <row r="561" spans="1:8">
      <c r="A561" s="99"/>
      <c r="B561" s="178"/>
      <c r="C561" s="100" t="s">
        <v>506</v>
      </c>
      <c r="D561" s="192">
        <v>206</v>
      </c>
      <c r="E561" s="194"/>
      <c r="F561" s="196">
        <v>0</v>
      </c>
      <c r="G561" s="172"/>
      <c r="H561" s="200"/>
    </row>
    <row r="562" spans="1:9">
      <c r="A562" s="99"/>
      <c r="B562" s="178"/>
      <c r="C562" s="100" t="s">
        <v>348</v>
      </c>
      <c r="D562" s="192">
        <v>295</v>
      </c>
      <c r="E562" s="194"/>
      <c r="F562" s="194">
        <v>0</v>
      </c>
      <c r="G562" s="172"/>
      <c r="H562" s="172" t="s">
        <v>44</v>
      </c>
      <c r="I562" s="188"/>
    </row>
    <row r="563" spans="1:9">
      <c r="A563" s="99"/>
      <c r="B563" s="178"/>
      <c r="C563" s="100" t="s">
        <v>226</v>
      </c>
      <c r="D563" s="192">
        <v>128</v>
      </c>
      <c r="E563" s="194">
        <v>1</v>
      </c>
      <c r="F563" s="196">
        <v>0</v>
      </c>
      <c r="G563" s="172">
        <v>1</v>
      </c>
      <c r="H563" s="172" t="s">
        <v>44</v>
      </c>
      <c r="I563" s="188"/>
    </row>
    <row r="564" spans="1:9">
      <c r="A564" s="99"/>
      <c r="B564" s="178"/>
      <c r="C564" s="100" t="s">
        <v>343</v>
      </c>
      <c r="D564" s="192">
        <v>300</v>
      </c>
      <c r="E564" s="194">
        <v>1</v>
      </c>
      <c r="F564" s="196">
        <v>1</v>
      </c>
      <c r="G564" s="172">
        <v>0</v>
      </c>
      <c r="H564" s="172" t="s">
        <v>44</v>
      </c>
      <c r="I564" s="188"/>
    </row>
    <row r="565" spans="1:9">
      <c r="A565" s="99"/>
      <c r="B565" s="178"/>
      <c r="C565" s="174" t="s">
        <v>109</v>
      </c>
      <c r="D565" s="175">
        <f>SUM(D557:D564)</f>
        <v>1652</v>
      </c>
      <c r="E565" s="176">
        <f>SUM(E557:E564)</f>
        <v>5</v>
      </c>
      <c r="F565" s="176">
        <f>SUM(F557:F564)</f>
        <v>3</v>
      </c>
      <c r="G565" s="176">
        <f>SUM(G557:G564)</f>
        <v>2</v>
      </c>
      <c r="H565" s="177"/>
      <c r="I565" s="188"/>
    </row>
    <row r="566" customHeight="1" spans="1:9">
      <c r="A566" s="99"/>
      <c r="B566" s="178" t="s">
        <v>507</v>
      </c>
      <c r="C566" s="100" t="s">
        <v>508</v>
      </c>
      <c r="D566" s="192">
        <v>195</v>
      </c>
      <c r="E566" s="193">
        <v>2</v>
      </c>
      <c r="F566" s="194">
        <v>0</v>
      </c>
      <c r="G566" s="180">
        <v>1</v>
      </c>
      <c r="H566" s="180" t="s">
        <v>44</v>
      </c>
      <c r="I566" s="188"/>
    </row>
    <row r="567" spans="1:9">
      <c r="A567" s="99"/>
      <c r="B567" s="178"/>
      <c r="C567" s="100" t="s">
        <v>509</v>
      </c>
      <c r="D567" s="192">
        <v>136</v>
      </c>
      <c r="E567" s="195"/>
      <c r="F567" s="196">
        <v>0</v>
      </c>
      <c r="G567" s="182"/>
      <c r="H567" s="182"/>
      <c r="I567" s="188"/>
    </row>
    <row r="568" spans="1:9">
      <c r="A568" s="99"/>
      <c r="B568" s="178"/>
      <c r="C568" s="100" t="s">
        <v>510</v>
      </c>
      <c r="D568" s="192">
        <v>163</v>
      </c>
      <c r="E568" s="195"/>
      <c r="F568" s="196">
        <v>0</v>
      </c>
      <c r="G568" s="182"/>
      <c r="H568" s="182"/>
      <c r="I568" s="188"/>
    </row>
    <row r="569" spans="1:9">
      <c r="A569" s="99"/>
      <c r="B569" s="178"/>
      <c r="C569" s="100" t="s">
        <v>511</v>
      </c>
      <c r="D569" s="192">
        <v>122</v>
      </c>
      <c r="E569" s="195"/>
      <c r="F569" s="196">
        <v>0</v>
      </c>
      <c r="G569" s="182"/>
      <c r="H569" s="182"/>
      <c r="I569" s="188"/>
    </row>
    <row r="570" spans="1:9">
      <c r="A570" s="99"/>
      <c r="B570" s="178"/>
      <c r="C570" s="100" t="s">
        <v>512</v>
      </c>
      <c r="D570" s="192">
        <v>116</v>
      </c>
      <c r="E570" s="195"/>
      <c r="F570" s="194">
        <v>0</v>
      </c>
      <c r="G570" s="182"/>
      <c r="H570" s="182"/>
      <c r="I570" s="187" t="s">
        <v>54</v>
      </c>
    </row>
    <row r="571" spans="1:9">
      <c r="A571" s="99"/>
      <c r="B571" s="178"/>
      <c r="C571" s="100" t="s">
        <v>374</v>
      </c>
      <c r="D571" s="192">
        <v>154</v>
      </c>
      <c r="E571" s="195"/>
      <c r="F571" s="194">
        <v>0</v>
      </c>
      <c r="G571" s="182"/>
      <c r="H571" s="182"/>
      <c r="I571" s="188"/>
    </row>
    <row r="572" spans="1:9">
      <c r="A572" s="99"/>
      <c r="B572" s="178"/>
      <c r="C572" s="100" t="s">
        <v>373</v>
      </c>
      <c r="D572" s="192">
        <v>127</v>
      </c>
      <c r="E572" s="195"/>
      <c r="F572" s="196">
        <v>1</v>
      </c>
      <c r="G572" s="182"/>
      <c r="H572" s="182"/>
      <c r="I572" s="188"/>
    </row>
    <row r="573" spans="1:9">
      <c r="A573" s="99"/>
      <c r="B573" s="178"/>
      <c r="C573" s="100" t="s">
        <v>382</v>
      </c>
      <c r="D573" s="192">
        <v>108</v>
      </c>
      <c r="E573" s="195"/>
      <c r="F573" s="196">
        <v>0</v>
      </c>
      <c r="G573" s="182"/>
      <c r="H573" s="182"/>
      <c r="I573" s="188"/>
    </row>
    <row r="574" spans="1:9">
      <c r="A574" s="99"/>
      <c r="B574" s="178"/>
      <c r="C574" s="100" t="s">
        <v>513</v>
      </c>
      <c r="D574" s="192">
        <v>104</v>
      </c>
      <c r="E574" s="197"/>
      <c r="F574" s="196">
        <v>0</v>
      </c>
      <c r="G574" s="184"/>
      <c r="H574" s="184"/>
      <c r="I574" s="188"/>
    </row>
    <row r="575" spans="1:9">
      <c r="A575" s="128"/>
      <c r="B575" s="178"/>
      <c r="C575" s="174" t="s">
        <v>109</v>
      </c>
      <c r="D575" s="175">
        <f>SUM(D566:D574)</f>
        <v>1225</v>
      </c>
      <c r="E575" s="176">
        <f>SUM(E566:E574)</f>
        <v>2</v>
      </c>
      <c r="F575" s="176">
        <f>SUM(F566:F574)</f>
        <v>1</v>
      </c>
      <c r="G575" s="176">
        <f>SUM(G566:G574)</f>
        <v>1</v>
      </c>
      <c r="H575" s="177"/>
      <c r="I575" s="188"/>
    </row>
    <row r="576" spans="1:9">
      <c r="A576" s="131"/>
      <c r="B576" s="201" t="s">
        <v>132</v>
      </c>
      <c r="C576" s="202"/>
      <c r="D576" s="203">
        <f>D434+D445+D456+D470+D478+D487+D502+D512+D515+D528+D537+D547+D556+D565+D575</f>
        <v>34482</v>
      </c>
      <c r="E576" s="204">
        <f>E434+E445+E456+E470+E478+E487+E502+E515+E528+E537+E547+E556+E565+E575+E512</f>
        <v>137</v>
      </c>
      <c r="F576" s="204">
        <f>F434+F445+F456+F470+F478+F487+F502+F515+F528+F537+F547+F556+F565+F575+F512</f>
        <v>114</v>
      </c>
      <c r="G576" s="204">
        <f>G575+G565+G556+G547+G537+G528+G515+G512+G502+G487+G478+G470+G456+G445+G434</f>
        <v>23</v>
      </c>
      <c r="H576" s="133"/>
      <c r="I576" s="133"/>
    </row>
    <row r="577" s="5" customFormat="1" spans="1:9">
      <c r="A577" s="134"/>
      <c r="B577" s="205"/>
      <c r="C577" s="206"/>
      <c r="D577" s="207"/>
      <c r="E577" s="205"/>
      <c r="F577" s="205"/>
      <c r="G577" s="205"/>
      <c r="H577" s="135"/>
      <c r="I577" s="135"/>
    </row>
    <row r="578" s="5" customFormat="1" spans="1:9">
      <c r="A578" s="134"/>
      <c r="B578" s="205"/>
      <c r="C578" s="206"/>
      <c r="D578" s="207"/>
      <c r="E578" s="205"/>
      <c r="F578" s="205"/>
      <c r="G578" s="205"/>
      <c r="H578" s="135"/>
      <c r="I578" s="135"/>
    </row>
    <row r="579" s="5" customFormat="1" spans="1:9">
      <c r="A579" s="134"/>
      <c r="B579" s="205"/>
      <c r="C579" s="206"/>
      <c r="D579" s="207"/>
      <c r="E579" s="205"/>
      <c r="F579" s="205"/>
      <c r="G579" s="205"/>
      <c r="H579" s="135"/>
      <c r="I579" s="135"/>
    </row>
    <row r="580" s="5" customFormat="1" spans="1:9">
      <c r="A580" s="134"/>
      <c r="B580" s="205"/>
      <c r="C580" s="206"/>
      <c r="D580" s="207"/>
      <c r="E580" s="205"/>
      <c r="F580" s="205"/>
      <c r="G580" s="205"/>
      <c r="H580" s="135"/>
      <c r="I580" s="135"/>
    </row>
    <row r="581" s="5" customFormat="1" spans="1:9">
      <c r="A581" s="134"/>
      <c r="B581" s="205"/>
      <c r="C581" s="206"/>
      <c r="D581" s="207"/>
      <c r="E581" s="205"/>
      <c r="F581" s="205"/>
      <c r="G581" s="205"/>
      <c r="H581" s="135"/>
      <c r="I581" s="135"/>
    </row>
    <row r="582" s="5" customFormat="1" spans="1:9">
      <c r="A582" s="134"/>
      <c r="B582" s="205"/>
      <c r="C582" s="206"/>
      <c r="D582" s="207"/>
      <c r="E582" s="205"/>
      <c r="F582" s="205"/>
      <c r="G582" s="205"/>
      <c r="H582" s="135"/>
      <c r="I582" s="135"/>
    </row>
    <row r="583" ht="29.25" customHeight="1" spans="1:10">
      <c r="A583" s="15" t="s">
        <v>514</v>
      </c>
      <c r="B583" s="15"/>
      <c r="C583" s="15"/>
      <c r="D583" s="15"/>
      <c r="E583" s="15"/>
      <c r="F583" s="15"/>
      <c r="G583" s="15"/>
      <c r="H583" s="15"/>
      <c r="I583" s="15"/>
      <c r="J583" s="49"/>
    </row>
    <row r="584" ht="19.5" customHeight="1" spans="1:9">
      <c r="A584" s="16" t="s">
        <v>24</v>
      </c>
      <c r="B584" s="16"/>
      <c r="C584" s="16"/>
      <c r="D584" s="16"/>
      <c r="E584" s="17"/>
      <c r="F584" s="17"/>
      <c r="G584" s="17"/>
      <c r="H584" s="18"/>
      <c r="I584" s="50"/>
    </row>
    <row r="585" s="1" customFormat="1" ht="20.25" customHeight="1" spans="1:9">
      <c r="A585" s="19" t="s">
        <v>25</v>
      </c>
      <c r="B585" s="20" t="s">
        <v>26</v>
      </c>
      <c r="C585" s="21" t="s">
        <v>27</v>
      </c>
      <c r="D585" s="22" t="s">
        <v>3</v>
      </c>
      <c r="E585" s="23" t="s">
        <v>28</v>
      </c>
      <c r="F585" s="24" t="s">
        <v>29</v>
      </c>
      <c r="G585" s="24"/>
      <c r="H585" s="25" t="s">
        <v>30</v>
      </c>
      <c r="I585" s="51" t="s">
        <v>7</v>
      </c>
    </row>
    <row r="586" s="1" customFormat="1" ht="29.25" customHeight="1" spans="1:9">
      <c r="A586" s="26"/>
      <c r="B586" s="27"/>
      <c r="C586" s="28"/>
      <c r="D586" s="29"/>
      <c r="E586" s="30"/>
      <c r="F586" s="24" t="s">
        <v>31</v>
      </c>
      <c r="G586" s="24" t="s">
        <v>32</v>
      </c>
      <c r="H586" s="25"/>
      <c r="I586" s="52"/>
    </row>
    <row r="587" ht="18" customHeight="1" spans="1:9">
      <c r="A587" s="92" t="s">
        <v>515</v>
      </c>
      <c r="B587" s="178" t="s">
        <v>516</v>
      </c>
      <c r="C587" s="100" t="s">
        <v>517</v>
      </c>
      <c r="D587" s="192">
        <v>80</v>
      </c>
      <c r="E587" s="193">
        <v>2</v>
      </c>
      <c r="F587" s="194">
        <v>2</v>
      </c>
      <c r="G587" s="180">
        <v>0</v>
      </c>
      <c r="H587" s="180" t="s">
        <v>44</v>
      </c>
      <c r="I587" s="187" t="s">
        <v>54</v>
      </c>
    </row>
    <row r="588" ht="18" customHeight="1" spans="1:9">
      <c r="A588" s="99"/>
      <c r="B588" s="178"/>
      <c r="C588" s="100" t="s">
        <v>518</v>
      </c>
      <c r="D588" s="192">
        <v>334</v>
      </c>
      <c r="E588" s="197"/>
      <c r="F588" s="196">
        <v>0</v>
      </c>
      <c r="G588" s="184"/>
      <c r="H588" s="184"/>
      <c r="I588" s="188"/>
    </row>
    <row r="589" ht="18" customHeight="1" spans="1:9">
      <c r="A589" s="99"/>
      <c r="B589" s="178"/>
      <c r="C589" s="100" t="s">
        <v>519</v>
      </c>
      <c r="D589" s="192">
        <v>309</v>
      </c>
      <c r="E589" s="193">
        <v>2</v>
      </c>
      <c r="F589" s="196">
        <v>2</v>
      </c>
      <c r="G589" s="180">
        <v>0</v>
      </c>
      <c r="H589" s="180" t="s">
        <v>44</v>
      </c>
      <c r="I589" s="188"/>
    </row>
    <row r="590" ht="18" customHeight="1" spans="1:9">
      <c r="A590" s="99"/>
      <c r="B590" s="178"/>
      <c r="C590" s="100" t="s">
        <v>520</v>
      </c>
      <c r="D590" s="192">
        <v>73</v>
      </c>
      <c r="E590" s="197"/>
      <c r="F590" s="196">
        <v>0</v>
      </c>
      <c r="G590" s="184"/>
      <c r="H590" s="184"/>
      <c r="I590" s="188"/>
    </row>
    <row r="591" ht="18" customHeight="1" spans="1:9">
      <c r="A591" s="99"/>
      <c r="B591" s="178"/>
      <c r="C591" s="174" t="s">
        <v>109</v>
      </c>
      <c r="D591" s="175">
        <f>SUM(D587:D590)</f>
        <v>796</v>
      </c>
      <c r="E591" s="176">
        <f>SUM(E587:E590)</f>
        <v>4</v>
      </c>
      <c r="F591" s="176">
        <f>SUM(F587:F590)</f>
        <v>4</v>
      </c>
      <c r="G591" s="176">
        <f>SUM(G587:G590)</f>
        <v>0</v>
      </c>
      <c r="H591" s="177"/>
      <c r="I591" s="188"/>
    </row>
    <row r="592" ht="18" customHeight="1" spans="1:9">
      <c r="A592" s="99"/>
      <c r="B592" s="178" t="s">
        <v>521</v>
      </c>
      <c r="C592" s="100" t="s">
        <v>522</v>
      </c>
      <c r="D592" s="192">
        <v>212</v>
      </c>
      <c r="E592" s="194">
        <v>1</v>
      </c>
      <c r="F592" s="194">
        <v>1</v>
      </c>
      <c r="G592" s="172">
        <v>0</v>
      </c>
      <c r="H592" s="172" t="s">
        <v>44</v>
      </c>
      <c r="I592" s="187" t="s">
        <v>54</v>
      </c>
    </row>
    <row r="593" ht="18" customHeight="1" spans="1:9">
      <c r="A593" s="99"/>
      <c r="B593" s="178"/>
      <c r="C593" s="100" t="s">
        <v>523</v>
      </c>
      <c r="D593" s="192">
        <v>302</v>
      </c>
      <c r="E593" s="194">
        <v>2</v>
      </c>
      <c r="F593" s="196">
        <v>1</v>
      </c>
      <c r="G593" s="172">
        <v>1</v>
      </c>
      <c r="H593" s="172" t="s">
        <v>44</v>
      </c>
      <c r="I593" s="188"/>
    </row>
    <row r="594" ht="18" customHeight="1" spans="1:9">
      <c r="A594" s="99"/>
      <c r="B594" s="178"/>
      <c r="C594" s="100" t="s">
        <v>524</v>
      </c>
      <c r="D594" s="192">
        <v>333</v>
      </c>
      <c r="E594" s="193">
        <v>2</v>
      </c>
      <c r="F594" s="208">
        <v>2</v>
      </c>
      <c r="G594" s="180">
        <v>0</v>
      </c>
      <c r="H594" s="180" t="s">
        <v>44</v>
      </c>
      <c r="I594" s="188"/>
    </row>
    <row r="595" ht="18" customHeight="1" spans="1:9">
      <c r="A595" s="99"/>
      <c r="B595" s="178"/>
      <c r="C595" s="100" t="s">
        <v>525</v>
      </c>
      <c r="D595" s="192">
        <v>294</v>
      </c>
      <c r="E595" s="197"/>
      <c r="F595" s="209"/>
      <c r="G595" s="184"/>
      <c r="H595" s="184"/>
      <c r="I595" s="188"/>
    </row>
    <row r="596" ht="18" customHeight="1" spans="1:9">
      <c r="A596" s="99"/>
      <c r="B596" s="178"/>
      <c r="C596" s="174" t="s">
        <v>109</v>
      </c>
      <c r="D596" s="175">
        <f>SUM(D592:D595)</f>
        <v>1141</v>
      </c>
      <c r="E596" s="176">
        <f>SUM(E592:E595)</f>
        <v>5</v>
      </c>
      <c r="F596" s="176">
        <f>SUM(F592:F595)</f>
        <v>4</v>
      </c>
      <c r="G596" s="176">
        <f>SUM(G592:G595)</f>
        <v>1</v>
      </c>
      <c r="H596" s="177"/>
      <c r="I596" s="188"/>
    </row>
    <row r="597" ht="18" customHeight="1" spans="1:9">
      <c r="A597" s="99"/>
      <c r="B597" s="178" t="s">
        <v>526</v>
      </c>
      <c r="C597" s="100" t="s">
        <v>527</v>
      </c>
      <c r="D597" s="192">
        <v>443</v>
      </c>
      <c r="E597" s="195">
        <v>2</v>
      </c>
      <c r="F597" s="192">
        <v>2</v>
      </c>
      <c r="G597" s="210">
        <v>0</v>
      </c>
      <c r="H597" s="210" t="s">
        <v>44</v>
      </c>
      <c r="I597" s="187" t="s">
        <v>54</v>
      </c>
    </row>
    <row r="598" ht="18" customHeight="1" spans="1:9">
      <c r="A598" s="99"/>
      <c r="B598" s="178"/>
      <c r="C598" s="100" t="s">
        <v>528</v>
      </c>
      <c r="D598" s="192">
        <v>123</v>
      </c>
      <c r="E598" s="194">
        <v>1</v>
      </c>
      <c r="F598" s="192">
        <v>0</v>
      </c>
      <c r="G598" s="192">
        <v>1</v>
      </c>
      <c r="H598" s="211" t="s">
        <v>44</v>
      </c>
      <c r="I598" s="188"/>
    </row>
    <row r="599" ht="18" customHeight="1" spans="1:9">
      <c r="A599" s="99"/>
      <c r="B599" s="178"/>
      <c r="C599" s="100" t="s">
        <v>529</v>
      </c>
      <c r="D599" s="192">
        <v>59</v>
      </c>
      <c r="E599" s="194"/>
      <c r="F599" s="192">
        <v>0</v>
      </c>
      <c r="G599" s="192"/>
      <c r="H599" s="210"/>
      <c r="I599" s="188"/>
    </row>
    <row r="600" ht="18" customHeight="1" spans="1:9">
      <c r="A600" s="99"/>
      <c r="B600" s="178"/>
      <c r="C600" s="100" t="s">
        <v>530</v>
      </c>
      <c r="D600" s="192">
        <v>85</v>
      </c>
      <c r="E600" s="194"/>
      <c r="F600" s="192">
        <v>0</v>
      </c>
      <c r="G600" s="192"/>
      <c r="H600" s="210"/>
      <c r="I600" s="187" t="s">
        <v>54</v>
      </c>
    </row>
    <row r="601" ht="18" customHeight="1" spans="1:9">
      <c r="A601" s="99"/>
      <c r="B601" s="178"/>
      <c r="C601" s="100" t="s">
        <v>525</v>
      </c>
      <c r="D601" s="192">
        <v>128</v>
      </c>
      <c r="E601" s="194"/>
      <c r="F601" s="192">
        <v>0</v>
      </c>
      <c r="G601" s="192"/>
      <c r="H601" s="210"/>
      <c r="I601" s="188"/>
    </row>
    <row r="602" ht="18" customHeight="1" spans="1:9">
      <c r="A602" s="99"/>
      <c r="B602" s="178"/>
      <c r="C602" s="100" t="s">
        <v>531</v>
      </c>
      <c r="D602" s="192">
        <v>125</v>
      </c>
      <c r="E602" s="194"/>
      <c r="F602" s="192">
        <v>0</v>
      </c>
      <c r="G602" s="192"/>
      <c r="H602" s="210"/>
      <c r="I602" s="188"/>
    </row>
    <row r="603" ht="18" customHeight="1" spans="1:9">
      <c r="A603" s="99"/>
      <c r="B603" s="178"/>
      <c r="C603" s="100" t="s">
        <v>532</v>
      </c>
      <c r="D603" s="192">
        <v>83</v>
      </c>
      <c r="E603" s="194"/>
      <c r="F603" s="192">
        <v>0</v>
      </c>
      <c r="G603" s="192"/>
      <c r="H603" s="210"/>
      <c r="I603" s="188"/>
    </row>
    <row r="604" ht="18" customHeight="1" spans="1:9">
      <c r="A604" s="99"/>
      <c r="B604" s="178"/>
      <c r="C604" s="100" t="s">
        <v>533</v>
      </c>
      <c r="D604" s="192">
        <v>47</v>
      </c>
      <c r="E604" s="194"/>
      <c r="F604" s="192">
        <v>0</v>
      </c>
      <c r="G604" s="192"/>
      <c r="H604" s="212"/>
      <c r="I604" s="188"/>
    </row>
    <row r="605" ht="18" customHeight="1" spans="1:9">
      <c r="A605" s="99"/>
      <c r="B605" s="178"/>
      <c r="C605" s="174" t="s">
        <v>109</v>
      </c>
      <c r="D605" s="175">
        <f>SUM(D598:D604)</f>
        <v>650</v>
      </c>
      <c r="E605" s="176">
        <v>3</v>
      </c>
      <c r="F605" s="176">
        <f>SUM(F597:F604)</f>
        <v>2</v>
      </c>
      <c r="G605" s="176">
        <f>SUM(G598:G604)</f>
        <v>1</v>
      </c>
      <c r="H605" s="177"/>
      <c r="I605" s="188"/>
    </row>
    <row r="606" ht="17.25" customHeight="1" spans="1:9">
      <c r="A606" s="99"/>
      <c r="B606" s="178" t="s">
        <v>534</v>
      </c>
      <c r="C606" s="100" t="s">
        <v>535</v>
      </c>
      <c r="D606" s="192">
        <v>362</v>
      </c>
      <c r="E606" s="193">
        <v>21</v>
      </c>
      <c r="F606" s="192">
        <v>0</v>
      </c>
      <c r="G606" s="211">
        <v>2</v>
      </c>
      <c r="H606" s="211" t="s">
        <v>44</v>
      </c>
      <c r="I606" s="188"/>
    </row>
    <row r="607" ht="17.25" customHeight="1" spans="1:9">
      <c r="A607" s="99"/>
      <c r="B607" s="178"/>
      <c r="C607" s="100" t="s">
        <v>536</v>
      </c>
      <c r="D607" s="192">
        <v>691</v>
      </c>
      <c r="E607" s="195"/>
      <c r="F607" s="192">
        <v>0</v>
      </c>
      <c r="G607" s="210"/>
      <c r="H607" s="212"/>
      <c r="I607" s="188"/>
    </row>
    <row r="608" ht="17.25" customHeight="1" spans="1:9">
      <c r="A608" s="99"/>
      <c r="B608" s="178"/>
      <c r="C608" s="100" t="s">
        <v>537</v>
      </c>
      <c r="D608" s="192">
        <v>637</v>
      </c>
      <c r="E608" s="195"/>
      <c r="F608" s="192">
        <v>19</v>
      </c>
      <c r="G608" s="210"/>
      <c r="H608" s="172" t="s">
        <v>35</v>
      </c>
      <c r="I608" s="188"/>
    </row>
    <row r="609" ht="17.25" customHeight="1" spans="1:9">
      <c r="A609" s="99"/>
      <c r="B609" s="178"/>
      <c r="C609" s="100" t="s">
        <v>538</v>
      </c>
      <c r="D609" s="192">
        <v>347</v>
      </c>
      <c r="E609" s="195"/>
      <c r="F609" s="192">
        <v>0</v>
      </c>
      <c r="G609" s="210"/>
      <c r="H609" s="211" t="s">
        <v>44</v>
      </c>
      <c r="I609" s="188"/>
    </row>
    <row r="610" ht="17.25" customHeight="1" spans="1:9">
      <c r="A610" s="99"/>
      <c r="B610" s="178"/>
      <c r="C610" s="100" t="s">
        <v>539</v>
      </c>
      <c r="D610" s="192">
        <v>239</v>
      </c>
      <c r="E610" s="195"/>
      <c r="F610" s="192">
        <v>0</v>
      </c>
      <c r="G610" s="210"/>
      <c r="H610" s="210"/>
      <c r="I610" s="188"/>
    </row>
    <row r="611" ht="17.25" customHeight="1" spans="1:9">
      <c r="A611" s="99"/>
      <c r="B611" s="178"/>
      <c r="C611" s="100" t="s">
        <v>540</v>
      </c>
      <c r="D611" s="192">
        <v>198</v>
      </c>
      <c r="E611" s="197"/>
      <c r="F611" s="192">
        <v>0</v>
      </c>
      <c r="G611" s="212"/>
      <c r="H611" s="212"/>
      <c r="I611" s="188"/>
    </row>
    <row r="612" ht="17.25" customHeight="1" spans="1:9">
      <c r="A612" s="99"/>
      <c r="B612" s="178"/>
      <c r="C612" s="100" t="s">
        <v>541</v>
      </c>
      <c r="D612" s="192">
        <v>502</v>
      </c>
      <c r="E612" s="193">
        <v>1</v>
      </c>
      <c r="F612" s="192">
        <v>1</v>
      </c>
      <c r="G612" s="211">
        <v>0</v>
      </c>
      <c r="H612" s="211"/>
      <c r="I612" s="187" t="s">
        <v>54</v>
      </c>
    </row>
    <row r="613" ht="17.25" customHeight="1" spans="1:9">
      <c r="A613" s="99"/>
      <c r="B613" s="178"/>
      <c r="C613" s="100" t="s">
        <v>542</v>
      </c>
      <c r="D613" s="192">
        <v>484</v>
      </c>
      <c r="E613" s="195"/>
      <c r="F613" s="192">
        <v>0</v>
      </c>
      <c r="G613" s="210"/>
      <c r="H613" s="210" t="s">
        <v>44</v>
      </c>
      <c r="I613" s="188"/>
    </row>
    <row r="614" ht="18" customHeight="1" spans="1:9">
      <c r="A614" s="99"/>
      <c r="B614" s="178"/>
      <c r="C614" s="100" t="s">
        <v>543</v>
      </c>
      <c r="D614" s="192">
        <v>136</v>
      </c>
      <c r="E614" s="197"/>
      <c r="F614" s="192">
        <v>0</v>
      </c>
      <c r="G614" s="212"/>
      <c r="H614" s="212"/>
      <c r="I614" s="188"/>
    </row>
    <row r="615" ht="18" customHeight="1" spans="1:9">
      <c r="A615" s="99"/>
      <c r="B615" s="178"/>
      <c r="C615" s="174" t="s">
        <v>109</v>
      </c>
      <c r="D615" s="175">
        <f>SUM(D606:D614)</f>
        <v>3596</v>
      </c>
      <c r="E615" s="176">
        <f>SUM(E606:E614)</f>
        <v>22</v>
      </c>
      <c r="F615" s="176">
        <f>SUM(F606:F614)</f>
        <v>20</v>
      </c>
      <c r="G615" s="176">
        <f>SUM(G606:G614)</f>
        <v>2</v>
      </c>
      <c r="H615" s="177"/>
      <c r="I615" s="188"/>
    </row>
    <row r="616" ht="16.5" customHeight="1" spans="1:9">
      <c r="A616" s="99"/>
      <c r="B616" s="178" t="s">
        <v>544</v>
      </c>
      <c r="C616" s="100" t="s">
        <v>545</v>
      </c>
      <c r="D616" s="192">
        <v>84</v>
      </c>
      <c r="E616" s="193">
        <v>1</v>
      </c>
      <c r="F616" s="192">
        <v>0</v>
      </c>
      <c r="G616" s="211">
        <v>0</v>
      </c>
      <c r="H616" s="211"/>
      <c r="I616" s="188"/>
    </row>
    <row r="617" ht="16.5" customHeight="1" spans="1:9">
      <c r="A617" s="99"/>
      <c r="B617" s="178"/>
      <c r="C617" s="100" t="s">
        <v>546</v>
      </c>
      <c r="D617" s="192">
        <v>362</v>
      </c>
      <c r="E617" s="195"/>
      <c r="F617" s="192">
        <v>1</v>
      </c>
      <c r="G617" s="210"/>
      <c r="H617" s="210" t="s">
        <v>44</v>
      </c>
      <c r="I617" s="188"/>
    </row>
    <row r="618" ht="16.5" customHeight="1" spans="1:9">
      <c r="A618" s="99"/>
      <c r="B618" s="178"/>
      <c r="C618" s="100" t="s">
        <v>547</v>
      </c>
      <c r="D618" s="192">
        <v>197</v>
      </c>
      <c r="E618" s="197"/>
      <c r="F618" s="192">
        <v>0</v>
      </c>
      <c r="G618" s="212"/>
      <c r="H618" s="212"/>
      <c r="I618" s="188"/>
    </row>
    <row r="619" ht="16.5" customHeight="1" spans="1:9">
      <c r="A619" s="99"/>
      <c r="B619" s="178"/>
      <c r="C619" s="100" t="s">
        <v>548</v>
      </c>
      <c r="D619" s="192">
        <v>152</v>
      </c>
      <c r="E619" s="193">
        <v>1</v>
      </c>
      <c r="F619" s="192">
        <v>1</v>
      </c>
      <c r="G619" s="211">
        <v>0</v>
      </c>
      <c r="H619" s="211" t="s">
        <v>44</v>
      </c>
      <c r="I619" s="188"/>
    </row>
    <row r="620" ht="16.5" customHeight="1" spans="1:9">
      <c r="A620" s="99"/>
      <c r="B620" s="178"/>
      <c r="C620" s="100" t="s">
        <v>549</v>
      </c>
      <c r="D620" s="192">
        <v>100</v>
      </c>
      <c r="E620" s="195"/>
      <c r="F620" s="192">
        <v>0</v>
      </c>
      <c r="G620" s="210"/>
      <c r="H620" s="210"/>
      <c r="I620" s="188"/>
    </row>
    <row r="621" ht="16.5" customHeight="1" spans="1:9">
      <c r="A621" s="99"/>
      <c r="B621" s="178"/>
      <c r="C621" s="100" t="s">
        <v>550</v>
      </c>
      <c r="D621" s="192">
        <v>318</v>
      </c>
      <c r="E621" s="197"/>
      <c r="F621" s="192">
        <v>0</v>
      </c>
      <c r="G621" s="212"/>
      <c r="H621" s="212"/>
      <c r="I621" s="187" t="s">
        <v>54</v>
      </c>
    </row>
    <row r="622" ht="16.5" customHeight="1" spans="1:9">
      <c r="A622" s="99"/>
      <c r="B622" s="178"/>
      <c r="C622" s="100" t="s">
        <v>551</v>
      </c>
      <c r="D622" s="192">
        <v>797</v>
      </c>
      <c r="E622" s="193">
        <v>3</v>
      </c>
      <c r="F622" s="192">
        <v>3</v>
      </c>
      <c r="G622" s="211">
        <v>0</v>
      </c>
      <c r="H622" s="211" t="s">
        <v>44</v>
      </c>
      <c r="I622" s="188"/>
    </row>
    <row r="623" ht="16.5" customHeight="1" spans="1:9">
      <c r="A623" s="99"/>
      <c r="B623" s="178"/>
      <c r="C623" s="100" t="s">
        <v>552</v>
      </c>
      <c r="D623" s="192">
        <v>128</v>
      </c>
      <c r="E623" s="197"/>
      <c r="F623" s="192">
        <v>0</v>
      </c>
      <c r="G623" s="212"/>
      <c r="H623" s="212"/>
      <c r="I623" s="188"/>
    </row>
    <row r="624" ht="16.5" customHeight="1" spans="1:9">
      <c r="A624" s="99"/>
      <c r="B624" s="178"/>
      <c r="C624" s="100" t="s">
        <v>553</v>
      </c>
      <c r="D624" s="192">
        <v>379</v>
      </c>
      <c r="E624" s="194">
        <v>2</v>
      </c>
      <c r="F624" s="192">
        <v>2</v>
      </c>
      <c r="G624" s="192">
        <v>0</v>
      </c>
      <c r="H624" s="192" t="s">
        <v>44</v>
      </c>
      <c r="I624" s="188"/>
    </row>
    <row r="625" ht="18" customHeight="1" spans="1:9">
      <c r="A625" s="128"/>
      <c r="B625" s="178"/>
      <c r="C625" s="174" t="s">
        <v>109</v>
      </c>
      <c r="D625" s="175">
        <f>SUM(D616:D624)</f>
        <v>2517</v>
      </c>
      <c r="E625" s="176">
        <f>SUM(E616:E624)</f>
        <v>7</v>
      </c>
      <c r="F625" s="176">
        <f>SUM(F616:F624)</f>
        <v>7</v>
      </c>
      <c r="G625" s="176">
        <f>SUM(G616:G624)</f>
        <v>0</v>
      </c>
      <c r="H625" s="177"/>
      <c r="I625" s="188"/>
    </row>
    <row r="626" s="1" customFormat="1" ht="20.25" customHeight="1" spans="1:9">
      <c r="A626" s="19" t="s">
        <v>25</v>
      </c>
      <c r="B626" s="20" t="s">
        <v>26</v>
      </c>
      <c r="C626" s="21" t="s">
        <v>27</v>
      </c>
      <c r="D626" s="22" t="s">
        <v>3</v>
      </c>
      <c r="E626" s="23" t="s">
        <v>28</v>
      </c>
      <c r="F626" s="24" t="s">
        <v>29</v>
      </c>
      <c r="G626" s="24"/>
      <c r="H626" s="25" t="s">
        <v>30</v>
      </c>
      <c r="I626" s="51" t="s">
        <v>7</v>
      </c>
    </row>
    <row r="627" s="1" customFormat="1" ht="29.25" customHeight="1" spans="1:9">
      <c r="A627" s="26"/>
      <c r="B627" s="27"/>
      <c r="C627" s="28"/>
      <c r="D627" s="29"/>
      <c r="E627" s="30"/>
      <c r="F627" s="24" t="s">
        <v>31</v>
      </c>
      <c r="G627" s="24" t="s">
        <v>32</v>
      </c>
      <c r="H627" s="25"/>
      <c r="I627" s="52"/>
    </row>
    <row r="628" ht="15" customHeight="1" spans="1:9">
      <c r="A628" s="92" t="s">
        <v>515</v>
      </c>
      <c r="B628" s="178" t="s">
        <v>554</v>
      </c>
      <c r="C628" s="100" t="s">
        <v>555</v>
      </c>
      <c r="D628" s="192">
        <v>381</v>
      </c>
      <c r="E628" s="193">
        <v>6</v>
      </c>
      <c r="F628" s="192">
        <v>5</v>
      </c>
      <c r="G628" s="211">
        <v>1</v>
      </c>
      <c r="H628" s="211" t="s">
        <v>35</v>
      </c>
      <c r="I628" s="187" t="s">
        <v>54</v>
      </c>
    </row>
    <row r="629" ht="15" customHeight="1" spans="1:9">
      <c r="A629" s="99"/>
      <c r="B629" s="178"/>
      <c r="C629" s="100" t="s">
        <v>556</v>
      </c>
      <c r="D629" s="192">
        <v>175</v>
      </c>
      <c r="E629" s="197"/>
      <c r="F629" s="192">
        <v>0</v>
      </c>
      <c r="G629" s="212"/>
      <c r="H629" s="212"/>
      <c r="I629" s="188"/>
    </row>
    <row r="630" ht="15" customHeight="1" spans="1:9">
      <c r="A630" s="99"/>
      <c r="B630" s="178"/>
      <c r="C630" s="100" t="s">
        <v>557</v>
      </c>
      <c r="D630" s="192">
        <v>127</v>
      </c>
      <c r="E630" s="193">
        <v>1</v>
      </c>
      <c r="F630" s="192">
        <v>1</v>
      </c>
      <c r="G630" s="211">
        <v>0</v>
      </c>
      <c r="H630" s="211" t="s">
        <v>44</v>
      </c>
      <c r="I630" s="188"/>
    </row>
    <row r="631" ht="15" customHeight="1" spans="1:9">
      <c r="A631" s="99"/>
      <c r="B631" s="178"/>
      <c r="C631" s="100" t="s">
        <v>558</v>
      </c>
      <c r="D631" s="192">
        <v>272</v>
      </c>
      <c r="E631" s="195"/>
      <c r="F631" s="192">
        <v>0</v>
      </c>
      <c r="G631" s="210"/>
      <c r="H631" s="210"/>
      <c r="I631" s="188"/>
    </row>
    <row r="632" ht="15" customHeight="1" spans="1:9">
      <c r="A632" s="99"/>
      <c r="B632" s="178"/>
      <c r="C632" s="100" t="s">
        <v>559</v>
      </c>
      <c r="D632" s="192">
        <v>98</v>
      </c>
      <c r="E632" s="195"/>
      <c r="F632" s="192">
        <v>0</v>
      </c>
      <c r="G632" s="210"/>
      <c r="H632" s="210"/>
      <c r="I632" s="188"/>
    </row>
    <row r="633" ht="15" customHeight="1" spans="1:9">
      <c r="A633" s="99"/>
      <c r="B633" s="178"/>
      <c r="C633" s="100" t="s">
        <v>560</v>
      </c>
      <c r="D633" s="192">
        <v>200</v>
      </c>
      <c r="E633" s="195"/>
      <c r="F633" s="192">
        <v>0</v>
      </c>
      <c r="G633" s="210"/>
      <c r="H633" s="210"/>
      <c r="I633" s="188"/>
    </row>
    <row r="634" ht="15" customHeight="1" spans="1:9">
      <c r="A634" s="99"/>
      <c r="B634" s="178"/>
      <c r="C634" s="100" t="s">
        <v>561</v>
      </c>
      <c r="D634" s="192">
        <v>175</v>
      </c>
      <c r="E634" s="195"/>
      <c r="F634" s="192">
        <v>0</v>
      </c>
      <c r="G634" s="210"/>
      <c r="H634" s="210"/>
      <c r="I634" s="188"/>
    </row>
    <row r="635" ht="15" customHeight="1" spans="1:9">
      <c r="A635" s="99"/>
      <c r="B635" s="178"/>
      <c r="C635" s="100" t="s">
        <v>562</v>
      </c>
      <c r="D635" s="192">
        <v>116</v>
      </c>
      <c r="E635" s="197"/>
      <c r="F635" s="192">
        <v>0</v>
      </c>
      <c r="G635" s="212"/>
      <c r="H635" s="212"/>
      <c r="I635" s="188"/>
    </row>
    <row r="636" ht="15" customHeight="1" spans="1:9">
      <c r="A636" s="99"/>
      <c r="B636" s="178"/>
      <c r="C636" s="174" t="s">
        <v>109</v>
      </c>
      <c r="D636" s="175">
        <f>SUM(D628:D635)</f>
        <v>1544</v>
      </c>
      <c r="E636" s="176">
        <f>SUM(E628:E635)</f>
        <v>7</v>
      </c>
      <c r="F636" s="176">
        <f>SUM(F628:F635)</f>
        <v>6</v>
      </c>
      <c r="G636" s="176">
        <f>SUM(G628:G635)</f>
        <v>1</v>
      </c>
      <c r="H636" s="177"/>
      <c r="I636" s="187"/>
    </row>
    <row r="637" ht="15" customHeight="1" spans="1:9">
      <c r="A637" s="99"/>
      <c r="B637" s="178" t="s">
        <v>563</v>
      </c>
      <c r="C637" s="100" t="s">
        <v>564</v>
      </c>
      <c r="D637" s="192">
        <v>411</v>
      </c>
      <c r="E637" s="194">
        <v>1</v>
      </c>
      <c r="F637" s="192">
        <v>1</v>
      </c>
      <c r="G637" s="192">
        <v>0</v>
      </c>
      <c r="H637" s="192" t="s">
        <v>44</v>
      </c>
      <c r="I637" s="187" t="s">
        <v>54</v>
      </c>
    </row>
    <row r="638" ht="15" customHeight="1" spans="1:9">
      <c r="A638" s="99"/>
      <c r="B638" s="178"/>
      <c r="C638" s="100" t="s">
        <v>511</v>
      </c>
      <c r="D638" s="192">
        <v>112</v>
      </c>
      <c r="E638" s="194">
        <v>1</v>
      </c>
      <c r="F638" s="192">
        <v>0</v>
      </c>
      <c r="G638" s="192">
        <v>1</v>
      </c>
      <c r="H638" s="211" t="s">
        <v>44</v>
      </c>
      <c r="I638" s="187"/>
    </row>
    <row r="639" ht="15" customHeight="1" spans="1:9">
      <c r="A639" s="99"/>
      <c r="B639" s="178"/>
      <c r="C639" s="100" t="s">
        <v>508</v>
      </c>
      <c r="D639" s="192">
        <v>412</v>
      </c>
      <c r="E639" s="194"/>
      <c r="F639" s="192">
        <v>0</v>
      </c>
      <c r="G639" s="192"/>
      <c r="H639" s="210"/>
      <c r="I639" s="187" t="s">
        <v>54</v>
      </c>
    </row>
    <row r="640" ht="15" customHeight="1" spans="1:9">
      <c r="A640" s="99"/>
      <c r="B640" s="178"/>
      <c r="C640" s="100" t="s">
        <v>565</v>
      </c>
      <c r="D640" s="192">
        <v>71</v>
      </c>
      <c r="E640" s="194"/>
      <c r="F640" s="192">
        <v>0</v>
      </c>
      <c r="G640" s="192"/>
      <c r="H640" s="210"/>
      <c r="I640" s="188"/>
    </row>
    <row r="641" ht="15" customHeight="1" spans="1:9">
      <c r="A641" s="99"/>
      <c r="B641" s="178"/>
      <c r="C641" s="100" t="s">
        <v>566</v>
      </c>
      <c r="D641" s="192">
        <v>89</v>
      </c>
      <c r="E641" s="194"/>
      <c r="F641" s="192">
        <v>0</v>
      </c>
      <c r="G641" s="192"/>
      <c r="H641" s="210"/>
      <c r="I641" s="188"/>
    </row>
    <row r="642" ht="15" customHeight="1" spans="1:9">
      <c r="A642" s="99"/>
      <c r="B642" s="178"/>
      <c r="C642" s="100" t="s">
        <v>567</v>
      </c>
      <c r="D642" s="192">
        <v>129</v>
      </c>
      <c r="E642" s="194"/>
      <c r="F642" s="192">
        <v>0</v>
      </c>
      <c r="G642" s="192"/>
      <c r="H642" s="210"/>
      <c r="I642" s="188"/>
    </row>
    <row r="643" ht="15" customHeight="1" spans="1:9">
      <c r="A643" s="99"/>
      <c r="B643" s="178"/>
      <c r="C643" s="100" t="s">
        <v>568</v>
      </c>
      <c r="D643" s="192">
        <v>66</v>
      </c>
      <c r="E643" s="194"/>
      <c r="F643" s="192">
        <v>0</v>
      </c>
      <c r="G643" s="192"/>
      <c r="H643" s="212"/>
      <c r="I643" s="188"/>
    </row>
    <row r="644" ht="15" customHeight="1" spans="1:9">
      <c r="A644" s="99"/>
      <c r="B644" s="178"/>
      <c r="C644" s="174" t="s">
        <v>109</v>
      </c>
      <c r="D644" s="175">
        <f>SUM(D638:D643)</f>
        <v>879</v>
      </c>
      <c r="E644" s="176">
        <f>SUM(E637:E643)</f>
        <v>2</v>
      </c>
      <c r="F644" s="176">
        <f>SUM(F637:F643)</f>
        <v>1</v>
      </c>
      <c r="G644" s="176">
        <f>SUM(G637:G643)</f>
        <v>1</v>
      </c>
      <c r="H644" s="177"/>
      <c r="I644" s="188"/>
    </row>
    <row r="645" ht="15" customHeight="1" spans="1:9">
      <c r="A645" s="99"/>
      <c r="B645" s="151" t="s">
        <v>569</v>
      </c>
      <c r="C645" s="100" t="s">
        <v>570</v>
      </c>
      <c r="D645" s="192">
        <v>427</v>
      </c>
      <c r="E645" s="194">
        <v>1</v>
      </c>
      <c r="F645" s="192">
        <v>0</v>
      </c>
      <c r="G645" s="192">
        <v>1</v>
      </c>
      <c r="H645" s="192" t="s">
        <v>44</v>
      </c>
      <c r="I645" s="187" t="s">
        <v>54</v>
      </c>
    </row>
    <row r="646" ht="15" customHeight="1" spans="1:9">
      <c r="A646" s="99"/>
      <c r="B646" s="151"/>
      <c r="C646" s="100" t="s">
        <v>571</v>
      </c>
      <c r="D646" s="192">
        <v>128</v>
      </c>
      <c r="E646" s="193">
        <v>1</v>
      </c>
      <c r="F646" s="192">
        <v>1</v>
      </c>
      <c r="G646" s="211">
        <v>0</v>
      </c>
      <c r="H646" s="211" t="s">
        <v>44</v>
      </c>
      <c r="I646" s="188"/>
    </row>
    <row r="647" ht="15" customHeight="1" spans="1:9">
      <c r="A647" s="99"/>
      <c r="B647" s="151"/>
      <c r="C647" s="100" t="s">
        <v>572</v>
      </c>
      <c r="D647" s="192">
        <v>138</v>
      </c>
      <c r="E647" s="195"/>
      <c r="F647" s="192">
        <v>0</v>
      </c>
      <c r="G647" s="210"/>
      <c r="H647" s="210"/>
      <c r="I647" s="188"/>
    </row>
    <row r="648" ht="15" customHeight="1" spans="1:9">
      <c r="A648" s="99"/>
      <c r="B648" s="151"/>
      <c r="C648" s="100" t="s">
        <v>573</v>
      </c>
      <c r="D648" s="192">
        <v>63</v>
      </c>
      <c r="E648" s="195"/>
      <c r="F648" s="192">
        <v>0</v>
      </c>
      <c r="G648" s="210"/>
      <c r="H648" s="210"/>
      <c r="I648" s="188"/>
    </row>
    <row r="649" ht="15" customHeight="1" spans="1:9">
      <c r="A649" s="99"/>
      <c r="B649" s="151"/>
      <c r="C649" s="100" t="s">
        <v>306</v>
      </c>
      <c r="D649" s="192">
        <v>315</v>
      </c>
      <c r="E649" s="195"/>
      <c r="F649" s="192">
        <v>0</v>
      </c>
      <c r="G649" s="210"/>
      <c r="H649" s="210"/>
      <c r="I649" s="188"/>
    </row>
    <row r="650" ht="15" customHeight="1" spans="1:9">
      <c r="A650" s="99"/>
      <c r="B650" s="151"/>
      <c r="C650" s="100" t="s">
        <v>227</v>
      </c>
      <c r="D650" s="192">
        <v>392</v>
      </c>
      <c r="E650" s="197"/>
      <c r="F650" s="192">
        <v>0</v>
      </c>
      <c r="G650" s="212"/>
      <c r="H650" s="212"/>
      <c r="I650" s="188"/>
    </row>
    <row r="651" ht="15" customHeight="1" spans="1:9">
      <c r="A651" s="99"/>
      <c r="B651" s="151"/>
      <c r="C651" s="100" t="s">
        <v>226</v>
      </c>
      <c r="D651" s="192">
        <v>102</v>
      </c>
      <c r="E651" s="193">
        <v>1</v>
      </c>
      <c r="F651" s="192">
        <v>1</v>
      </c>
      <c r="G651" s="211">
        <v>0</v>
      </c>
      <c r="H651" s="211" t="s">
        <v>44</v>
      </c>
      <c r="I651" s="188"/>
    </row>
    <row r="652" ht="15" customHeight="1" spans="1:9">
      <c r="A652" s="99"/>
      <c r="B652" s="151"/>
      <c r="C652" s="100" t="s">
        <v>360</v>
      </c>
      <c r="D652" s="192">
        <v>128</v>
      </c>
      <c r="E652" s="195"/>
      <c r="F652" s="192">
        <v>0</v>
      </c>
      <c r="G652" s="210"/>
      <c r="H652" s="210"/>
      <c r="I652" s="188"/>
    </row>
    <row r="653" ht="15" customHeight="1" spans="1:9">
      <c r="A653" s="99"/>
      <c r="B653" s="151"/>
      <c r="C653" s="100" t="s">
        <v>574</v>
      </c>
      <c r="D653" s="192">
        <v>125</v>
      </c>
      <c r="E653" s="195"/>
      <c r="F653" s="192">
        <v>0</v>
      </c>
      <c r="G653" s="210"/>
      <c r="H653" s="210"/>
      <c r="I653" s="188"/>
    </row>
    <row r="654" ht="15" customHeight="1" spans="1:9">
      <c r="A654" s="99"/>
      <c r="B654" s="151"/>
      <c r="C654" s="100" t="s">
        <v>575</v>
      </c>
      <c r="D654" s="192">
        <v>137</v>
      </c>
      <c r="E654" s="197"/>
      <c r="F654" s="192">
        <v>0</v>
      </c>
      <c r="G654" s="212"/>
      <c r="H654" s="212"/>
      <c r="I654" s="188"/>
    </row>
    <row r="655" ht="15" customHeight="1" spans="1:9">
      <c r="A655" s="99"/>
      <c r="B655" s="151"/>
      <c r="C655" s="174" t="s">
        <v>109</v>
      </c>
      <c r="D655" s="213">
        <f>SUM(D645:D654)</f>
        <v>1955</v>
      </c>
      <c r="E655" s="214">
        <f>SUM(E645:E654)</f>
        <v>3</v>
      </c>
      <c r="F655" s="214">
        <f>SUM(F645:F654)</f>
        <v>2</v>
      </c>
      <c r="G655" s="214">
        <f>SUM(G645:G654)</f>
        <v>1</v>
      </c>
      <c r="H655" s="155"/>
      <c r="I655" s="188"/>
    </row>
    <row r="656" ht="15" customHeight="1" spans="1:9">
      <c r="A656" s="99"/>
      <c r="B656" s="151" t="s">
        <v>576</v>
      </c>
      <c r="C656" s="100" t="s">
        <v>577</v>
      </c>
      <c r="D656" s="192">
        <v>70</v>
      </c>
      <c r="E656" s="193">
        <v>3</v>
      </c>
      <c r="F656" s="192">
        <v>0</v>
      </c>
      <c r="G656" s="211">
        <v>1</v>
      </c>
      <c r="H656" s="211" t="s">
        <v>44</v>
      </c>
      <c r="I656" s="188"/>
    </row>
    <row r="657" ht="15" customHeight="1" spans="1:9">
      <c r="A657" s="99"/>
      <c r="B657" s="151"/>
      <c r="C657" s="100" t="s">
        <v>343</v>
      </c>
      <c r="D657" s="192">
        <v>408</v>
      </c>
      <c r="E657" s="197"/>
      <c r="F657" s="192">
        <v>2</v>
      </c>
      <c r="G657" s="212"/>
      <c r="H657" s="212"/>
      <c r="I657" s="188"/>
    </row>
    <row r="658" ht="15" customHeight="1" spans="1:9">
      <c r="A658" s="99"/>
      <c r="B658" s="151"/>
      <c r="C658" s="100" t="s">
        <v>578</v>
      </c>
      <c r="D658" s="192">
        <v>168</v>
      </c>
      <c r="E658" s="193">
        <v>2</v>
      </c>
      <c r="F658" s="192">
        <v>0</v>
      </c>
      <c r="G658" s="211">
        <v>0</v>
      </c>
      <c r="H658" s="211" t="s">
        <v>44</v>
      </c>
      <c r="I658" s="188"/>
    </row>
    <row r="659" ht="15" customHeight="1" spans="1:9">
      <c r="A659" s="99"/>
      <c r="B659" s="151"/>
      <c r="C659" s="100" t="s">
        <v>579</v>
      </c>
      <c r="D659" s="192">
        <v>171</v>
      </c>
      <c r="E659" s="197"/>
      <c r="F659" s="192">
        <v>2</v>
      </c>
      <c r="G659" s="212"/>
      <c r="H659" s="212"/>
      <c r="I659" s="188"/>
    </row>
    <row r="660" ht="15" customHeight="1" spans="1:9">
      <c r="A660" s="99"/>
      <c r="B660" s="151"/>
      <c r="C660" s="100" t="s">
        <v>580</v>
      </c>
      <c r="D660" s="192">
        <v>307</v>
      </c>
      <c r="E660" s="194">
        <v>2</v>
      </c>
      <c r="F660" s="192">
        <v>2</v>
      </c>
      <c r="G660" s="192">
        <v>0</v>
      </c>
      <c r="H660" s="192" t="s">
        <v>44</v>
      </c>
      <c r="I660" s="187" t="s">
        <v>54</v>
      </c>
    </row>
    <row r="661" ht="15" customHeight="1" spans="1:9">
      <c r="A661" s="99"/>
      <c r="B661" s="151"/>
      <c r="C661" s="100" t="s">
        <v>581</v>
      </c>
      <c r="D661" s="192">
        <v>330</v>
      </c>
      <c r="E661" s="193">
        <v>1</v>
      </c>
      <c r="F661" s="192">
        <v>1</v>
      </c>
      <c r="G661" s="211">
        <v>0</v>
      </c>
      <c r="H661" s="211" t="s">
        <v>44</v>
      </c>
      <c r="I661" s="188"/>
    </row>
    <row r="662" ht="15" customHeight="1" spans="1:9">
      <c r="A662" s="99"/>
      <c r="B662" s="151"/>
      <c r="C662" s="100" t="s">
        <v>582</v>
      </c>
      <c r="D662" s="192">
        <v>277</v>
      </c>
      <c r="E662" s="197"/>
      <c r="F662" s="192">
        <v>0</v>
      </c>
      <c r="G662" s="212"/>
      <c r="H662" s="212"/>
      <c r="I662" s="188"/>
    </row>
    <row r="663" ht="15" customHeight="1" spans="1:9">
      <c r="A663" s="99"/>
      <c r="B663" s="151"/>
      <c r="C663" s="100" t="s">
        <v>583</v>
      </c>
      <c r="D663" s="192">
        <v>457</v>
      </c>
      <c r="E663" s="194">
        <v>1</v>
      </c>
      <c r="F663" s="192">
        <v>1</v>
      </c>
      <c r="G663" s="192">
        <v>0</v>
      </c>
      <c r="H663" s="192" t="s">
        <v>44</v>
      </c>
      <c r="I663" s="188"/>
    </row>
    <row r="664" ht="15" customHeight="1" spans="1:9">
      <c r="A664" s="99"/>
      <c r="B664" s="151"/>
      <c r="C664" s="174" t="s">
        <v>109</v>
      </c>
      <c r="D664" s="213">
        <f>SUM(D656:D663)</f>
        <v>2188</v>
      </c>
      <c r="E664" s="214">
        <f>SUM(E656:E663)</f>
        <v>9</v>
      </c>
      <c r="F664" s="214">
        <f>SUM(F656:F663)</f>
        <v>8</v>
      </c>
      <c r="G664" s="214">
        <f>SUM(G656:G663)</f>
        <v>1</v>
      </c>
      <c r="H664" s="155"/>
      <c r="I664" s="188"/>
    </row>
    <row r="665" ht="15" customHeight="1" spans="1:9">
      <c r="A665" s="99"/>
      <c r="B665" s="151" t="s">
        <v>584</v>
      </c>
      <c r="C665" s="100" t="s">
        <v>585</v>
      </c>
      <c r="D665" s="192">
        <v>368</v>
      </c>
      <c r="E665" s="194">
        <v>1</v>
      </c>
      <c r="F665" s="192">
        <v>1</v>
      </c>
      <c r="G665" s="192">
        <v>0</v>
      </c>
      <c r="H665" s="192" t="s">
        <v>44</v>
      </c>
      <c r="I665" s="187" t="s">
        <v>54</v>
      </c>
    </row>
    <row r="666" ht="15" customHeight="1" spans="1:9">
      <c r="A666" s="99"/>
      <c r="B666" s="151"/>
      <c r="C666" s="100" t="s">
        <v>586</v>
      </c>
      <c r="D666" s="192">
        <v>107</v>
      </c>
      <c r="E666" s="194">
        <v>1</v>
      </c>
      <c r="F666" s="192">
        <v>0</v>
      </c>
      <c r="G666" s="192">
        <v>1</v>
      </c>
      <c r="H666" s="211" t="s">
        <v>44</v>
      </c>
      <c r="I666" s="188"/>
    </row>
    <row r="667" ht="15" customHeight="1" spans="1:9">
      <c r="A667" s="99"/>
      <c r="B667" s="151"/>
      <c r="C667" s="100" t="s">
        <v>587</v>
      </c>
      <c r="D667" s="192">
        <v>98</v>
      </c>
      <c r="E667" s="194"/>
      <c r="F667" s="192">
        <v>0</v>
      </c>
      <c r="G667" s="192"/>
      <c r="H667" s="210"/>
      <c r="I667" s="188"/>
    </row>
    <row r="668" ht="15" customHeight="1" spans="1:9">
      <c r="A668" s="99"/>
      <c r="B668" s="151"/>
      <c r="C668" s="100" t="s">
        <v>588</v>
      </c>
      <c r="D668" s="192">
        <v>159</v>
      </c>
      <c r="E668" s="194"/>
      <c r="F668" s="192">
        <v>0</v>
      </c>
      <c r="G668" s="192"/>
      <c r="H668" s="210"/>
      <c r="I668" s="188"/>
    </row>
    <row r="669" ht="15" customHeight="1" spans="1:9">
      <c r="A669" s="99"/>
      <c r="B669" s="151"/>
      <c r="C669" s="100" t="s">
        <v>589</v>
      </c>
      <c r="D669" s="192">
        <v>250</v>
      </c>
      <c r="E669" s="194"/>
      <c r="F669" s="192">
        <v>0</v>
      </c>
      <c r="G669" s="192"/>
      <c r="H669" s="212"/>
      <c r="I669" s="188"/>
    </row>
    <row r="670" ht="15" customHeight="1" spans="1:9">
      <c r="A670" s="99"/>
      <c r="B670" s="151"/>
      <c r="C670" s="174" t="s">
        <v>109</v>
      </c>
      <c r="D670" s="213">
        <f>SUM(D665:D669)</f>
        <v>982</v>
      </c>
      <c r="E670" s="214">
        <f>SUM(E665:E669)</f>
        <v>2</v>
      </c>
      <c r="F670" s="214">
        <f>SUM(F665:F669)</f>
        <v>1</v>
      </c>
      <c r="G670" s="214">
        <f>SUM(G665:G669)</f>
        <v>1</v>
      </c>
      <c r="H670" s="155"/>
      <c r="I670" s="188"/>
    </row>
    <row r="671" ht="15" customHeight="1" spans="1:9">
      <c r="A671" s="99"/>
      <c r="B671" s="151" t="s">
        <v>590</v>
      </c>
      <c r="C671" s="100" t="s">
        <v>591</v>
      </c>
      <c r="D671" s="192">
        <v>661</v>
      </c>
      <c r="E671" s="193">
        <v>24</v>
      </c>
      <c r="F671" s="192">
        <v>0</v>
      </c>
      <c r="G671" s="211">
        <v>2</v>
      </c>
      <c r="H671" s="180" t="s">
        <v>35</v>
      </c>
      <c r="I671" s="188"/>
    </row>
    <row r="672" ht="26.25" customHeight="1" spans="1:9">
      <c r="A672" s="99"/>
      <c r="B672" s="151"/>
      <c r="C672" s="100" t="s">
        <v>592</v>
      </c>
      <c r="D672" s="192">
        <v>917</v>
      </c>
      <c r="E672" s="197"/>
      <c r="F672" s="192">
        <v>22</v>
      </c>
      <c r="G672" s="212"/>
      <c r="H672" s="184"/>
      <c r="I672" s="188"/>
    </row>
    <row r="673" ht="15" customHeight="1" spans="1:9">
      <c r="A673" s="99"/>
      <c r="B673" s="151"/>
      <c r="C673" s="100" t="s">
        <v>593</v>
      </c>
      <c r="D673" s="192">
        <v>796</v>
      </c>
      <c r="E673" s="193">
        <v>1</v>
      </c>
      <c r="F673" s="192">
        <v>0</v>
      </c>
      <c r="G673" s="211">
        <v>0</v>
      </c>
      <c r="H673" s="211" t="s">
        <v>44</v>
      </c>
      <c r="I673" s="187" t="s">
        <v>54</v>
      </c>
    </row>
    <row r="674" ht="15" customHeight="1" spans="1:9">
      <c r="A674" s="99"/>
      <c r="B674" s="151"/>
      <c r="C674" s="100" t="s">
        <v>545</v>
      </c>
      <c r="D674" s="192">
        <v>442</v>
      </c>
      <c r="E674" s="197"/>
      <c r="F674" s="192">
        <v>1</v>
      </c>
      <c r="G674" s="212"/>
      <c r="H674" s="212"/>
      <c r="I674" s="188"/>
    </row>
    <row r="675" ht="15" customHeight="1" spans="1:9">
      <c r="A675" s="128"/>
      <c r="B675" s="151"/>
      <c r="C675" s="174" t="s">
        <v>109</v>
      </c>
      <c r="D675" s="213">
        <f>SUM(D671:D674)</f>
        <v>2816</v>
      </c>
      <c r="E675" s="214">
        <f>SUM(E671:E674)</f>
        <v>25</v>
      </c>
      <c r="F675" s="214">
        <f>SUM(F671:F674)</f>
        <v>23</v>
      </c>
      <c r="G675" s="214">
        <f>SUM(G671:G674)</f>
        <v>2</v>
      </c>
      <c r="H675" s="155"/>
      <c r="I675" s="188"/>
    </row>
    <row r="676" s="1" customFormat="1" ht="20.25" customHeight="1" spans="1:9">
      <c r="A676" s="19" t="s">
        <v>25</v>
      </c>
      <c r="B676" s="20" t="s">
        <v>26</v>
      </c>
      <c r="C676" s="21" t="s">
        <v>27</v>
      </c>
      <c r="D676" s="22" t="s">
        <v>3</v>
      </c>
      <c r="E676" s="23" t="s">
        <v>28</v>
      </c>
      <c r="F676" s="24" t="s">
        <v>29</v>
      </c>
      <c r="G676" s="24"/>
      <c r="H676" s="25" t="s">
        <v>30</v>
      </c>
      <c r="I676" s="51" t="s">
        <v>7</v>
      </c>
    </row>
    <row r="677" s="1" customFormat="1" ht="29.25" customHeight="1" spans="1:9">
      <c r="A677" s="26"/>
      <c r="B677" s="27"/>
      <c r="C677" s="28"/>
      <c r="D677" s="29"/>
      <c r="E677" s="30"/>
      <c r="F677" s="24" t="s">
        <v>31</v>
      </c>
      <c r="G677" s="24" t="s">
        <v>32</v>
      </c>
      <c r="H677" s="25"/>
      <c r="I677" s="52"/>
    </row>
    <row r="678" spans="1:9">
      <c r="A678" s="92" t="s">
        <v>515</v>
      </c>
      <c r="B678" s="151" t="s">
        <v>594</v>
      </c>
      <c r="C678" s="100" t="s">
        <v>595</v>
      </c>
      <c r="D678" s="192">
        <v>310</v>
      </c>
      <c r="E678" s="194">
        <v>1</v>
      </c>
      <c r="F678" s="192">
        <v>1</v>
      </c>
      <c r="G678" s="192">
        <v>0</v>
      </c>
      <c r="H678" s="192" t="s">
        <v>44</v>
      </c>
      <c r="I678" s="188"/>
    </row>
    <row r="679" spans="1:9">
      <c r="A679" s="99"/>
      <c r="B679" s="151"/>
      <c r="C679" s="100" t="s">
        <v>596</v>
      </c>
      <c r="D679" s="192">
        <v>266</v>
      </c>
      <c r="E679" s="193">
        <v>1</v>
      </c>
      <c r="F679" s="192">
        <v>1</v>
      </c>
      <c r="G679" s="211">
        <v>0</v>
      </c>
      <c r="H679" s="211" t="s">
        <v>44</v>
      </c>
      <c r="I679" s="187" t="s">
        <v>54</v>
      </c>
    </row>
    <row r="680" spans="1:9">
      <c r="A680" s="99"/>
      <c r="B680" s="151"/>
      <c r="C680" s="100" t="s">
        <v>597</v>
      </c>
      <c r="D680" s="192">
        <v>140</v>
      </c>
      <c r="E680" s="197"/>
      <c r="F680" s="192">
        <v>0</v>
      </c>
      <c r="G680" s="212"/>
      <c r="H680" s="212"/>
      <c r="I680" s="187"/>
    </row>
    <row r="681" spans="1:9">
      <c r="A681" s="99"/>
      <c r="B681" s="151"/>
      <c r="C681" s="100" t="s">
        <v>598</v>
      </c>
      <c r="D681" s="192">
        <v>495</v>
      </c>
      <c r="E681" s="193">
        <v>1</v>
      </c>
      <c r="F681" s="192">
        <v>1</v>
      </c>
      <c r="G681" s="211">
        <v>0</v>
      </c>
      <c r="H681" s="211" t="s">
        <v>44</v>
      </c>
      <c r="I681" s="188"/>
    </row>
    <row r="682" spans="1:9">
      <c r="A682" s="99"/>
      <c r="B682" s="151"/>
      <c r="C682" s="100" t="s">
        <v>599</v>
      </c>
      <c r="D682" s="192">
        <v>163</v>
      </c>
      <c r="E682" s="195"/>
      <c r="F682" s="192">
        <v>0</v>
      </c>
      <c r="G682" s="210"/>
      <c r="H682" s="210"/>
      <c r="I682" s="188"/>
    </row>
    <row r="683" spans="1:9">
      <c r="A683" s="99"/>
      <c r="B683" s="151"/>
      <c r="C683" s="100" t="s">
        <v>600</v>
      </c>
      <c r="D683" s="192">
        <v>160</v>
      </c>
      <c r="E683" s="195"/>
      <c r="F683" s="192">
        <v>0</v>
      </c>
      <c r="G683" s="210"/>
      <c r="H683" s="210"/>
      <c r="I683" s="188"/>
    </row>
    <row r="684" spans="1:9">
      <c r="A684" s="99"/>
      <c r="B684" s="151"/>
      <c r="C684" s="100" t="s">
        <v>601</v>
      </c>
      <c r="D684" s="192">
        <v>233</v>
      </c>
      <c r="E684" s="197"/>
      <c r="F684" s="192">
        <v>0</v>
      </c>
      <c r="G684" s="212"/>
      <c r="H684" s="212"/>
      <c r="I684" s="188"/>
    </row>
    <row r="685" spans="1:9">
      <c r="A685" s="99"/>
      <c r="B685" s="151"/>
      <c r="C685" s="174" t="s">
        <v>109</v>
      </c>
      <c r="D685" s="213">
        <f>SUM(D678:D684)</f>
        <v>1767</v>
      </c>
      <c r="E685" s="214">
        <f>SUM(E678:E684)</f>
        <v>3</v>
      </c>
      <c r="F685" s="214">
        <f>SUM(F678:F684)</f>
        <v>3</v>
      </c>
      <c r="G685" s="214">
        <f>SUM(G678:G684)</f>
        <v>0</v>
      </c>
      <c r="H685" s="155"/>
      <c r="I685" s="188"/>
    </row>
    <row r="686" spans="1:9">
      <c r="A686" s="99"/>
      <c r="B686" s="151" t="s">
        <v>602</v>
      </c>
      <c r="C686" s="100" t="s">
        <v>603</v>
      </c>
      <c r="D686" s="192">
        <v>110</v>
      </c>
      <c r="E686" s="193">
        <v>3</v>
      </c>
      <c r="F686" s="192">
        <v>0</v>
      </c>
      <c r="G686" s="211">
        <v>1</v>
      </c>
      <c r="H686" s="211" t="s">
        <v>44</v>
      </c>
      <c r="I686" s="188"/>
    </row>
    <row r="687" spans="1:9">
      <c r="A687" s="99"/>
      <c r="B687" s="151"/>
      <c r="C687" s="100" t="s">
        <v>604</v>
      </c>
      <c r="D687" s="192">
        <v>76</v>
      </c>
      <c r="E687" s="195"/>
      <c r="F687" s="192">
        <v>0</v>
      </c>
      <c r="G687" s="210"/>
      <c r="H687" s="210"/>
      <c r="I687" s="188"/>
    </row>
    <row r="688" spans="1:9">
      <c r="A688" s="99"/>
      <c r="B688" s="151"/>
      <c r="C688" s="100" t="s">
        <v>605</v>
      </c>
      <c r="D688" s="192">
        <v>437</v>
      </c>
      <c r="E688" s="197"/>
      <c r="F688" s="192">
        <v>2</v>
      </c>
      <c r="G688" s="212"/>
      <c r="H688" s="212"/>
      <c r="I688" s="187" t="s">
        <v>54</v>
      </c>
    </row>
    <row r="689" spans="1:9">
      <c r="A689" s="99"/>
      <c r="B689" s="151"/>
      <c r="C689" s="100" t="s">
        <v>442</v>
      </c>
      <c r="D689" s="192">
        <v>148</v>
      </c>
      <c r="E689" s="193">
        <v>2</v>
      </c>
      <c r="F689" s="192">
        <v>0</v>
      </c>
      <c r="G689" s="211">
        <v>0</v>
      </c>
      <c r="H689" s="211" t="s">
        <v>44</v>
      </c>
      <c r="I689" s="188"/>
    </row>
    <row r="690" spans="1:9">
      <c r="A690" s="99"/>
      <c r="B690" s="151"/>
      <c r="C690" s="100" t="s">
        <v>428</v>
      </c>
      <c r="D690" s="192">
        <v>274</v>
      </c>
      <c r="E690" s="195"/>
      <c r="F690" s="192">
        <v>2</v>
      </c>
      <c r="G690" s="210"/>
      <c r="H690" s="210"/>
      <c r="I690" s="188"/>
    </row>
    <row r="691" spans="1:9">
      <c r="A691" s="99"/>
      <c r="B691" s="151"/>
      <c r="C691" s="100" t="s">
        <v>606</v>
      </c>
      <c r="D691" s="192">
        <v>126</v>
      </c>
      <c r="E691" s="195"/>
      <c r="F691" s="192">
        <v>0</v>
      </c>
      <c r="G691" s="210"/>
      <c r="H691" s="210"/>
      <c r="I691" s="188"/>
    </row>
    <row r="692" spans="1:9">
      <c r="A692" s="99"/>
      <c r="B692" s="151"/>
      <c r="C692" s="100" t="s">
        <v>607</v>
      </c>
      <c r="D692" s="192">
        <v>123</v>
      </c>
      <c r="E692" s="197"/>
      <c r="F692" s="192">
        <v>0</v>
      </c>
      <c r="G692" s="212"/>
      <c r="H692" s="212"/>
      <c r="I692" s="188"/>
    </row>
    <row r="693" spans="1:9">
      <c r="A693" s="99"/>
      <c r="B693" s="151"/>
      <c r="C693" s="100" t="s">
        <v>608</v>
      </c>
      <c r="D693" s="192">
        <v>204</v>
      </c>
      <c r="E693" s="193">
        <v>1</v>
      </c>
      <c r="F693" s="192">
        <v>0</v>
      </c>
      <c r="G693" s="211">
        <v>1</v>
      </c>
      <c r="H693" s="211" t="s">
        <v>44</v>
      </c>
      <c r="I693" s="188"/>
    </row>
    <row r="694" spans="1:9">
      <c r="A694" s="99"/>
      <c r="B694" s="151"/>
      <c r="C694" s="100" t="s">
        <v>609</v>
      </c>
      <c r="D694" s="192">
        <v>137</v>
      </c>
      <c r="E694" s="197"/>
      <c r="F694" s="192">
        <v>0</v>
      </c>
      <c r="G694" s="212"/>
      <c r="H694" s="212"/>
      <c r="I694" s="188"/>
    </row>
    <row r="695" spans="1:9">
      <c r="A695" s="99"/>
      <c r="B695" s="151"/>
      <c r="C695" s="174" t="s">
        <v>109</v>
      </c>
      <c r="D695" s="213">
        <f>SUM(D686:D694)</f>
        <v>1635</v>
      </c>
      <c r="E695" s="214">
        <f>SUM(E686:E694)</f>
        <v>6</v>
      </c>
      <c r="F695" s="214">
        <f>SUM(F686:F694)</f>
        <v>4</v>
      </c>
      <c r="G695" s="214">
        <f>SUM(G686:G694)</f>
        <v>2</v>
      </c>
      <c r="H695" s="155"/>
      <c r="I695" s="188"/>
    </row>
    <row r="696" spans="1:9">
      <c r="A696" s="99"/>
      <c r="B696" s="151" t="s">
        <v>610</v>
      </c>
      <c r="C696" s="100" t="s">
        <v>611</v>
      </c>
      <c r="D696" s="192">
        <v>174</v>
      </c>
      <c r="E696" s="193">
        <v>1</v>
      </c>
      <c r="F696" s="192">
        <v>0</v>
      </c>
      <c r="G696" s="211">
        <v>0</v>
      </c>
      <c r="H696" s="211" t="s">
        <v>44</v>
      </c>
      <c r="I696" s="188"/>
    </row>
    <row r="697" spans="1:9">
      <c r="A697" s="99"/>
      <c r="B697" s="151"/>
      <c r="C697" s="100" t="s">
        <v>612</v>
      </c>
      <c r="D697" s="192">
        <v>131</v>
      </c>
      <c r="E697" s="195"/>
      <c r="F697" s="192">
        <v>0</v>
      </c>
      <c r="G697" s="210"/>
      <c r="H697" s="210"/>
      <c r="I697" s="188"/>
    </row>
    <row r="698" spans="1:9">
      <c r="A698" s="99"/>
      <c r="B698" s="151"/>
      <c r="C698" s="100" t="s">
        <v>613</v>
      </c>
      <c r="D698" s="192">
        <v>148</v>
      </c>
      <c r="E698" s="195"/>
      <c r="F698" s="192">
        <v>0</v>
      </c>
      <c r="G698" s="210"/>
      <c r="H698" s="210"/>
      <c r="I698" s="188"/>
    </row>
    <row r="699" spans="1:9">
      <c r="A699" s="99"/>
      <c r="B699" s="151"/>
      <c r="C699" s="100" t="s">
        <v>614</v>
      </c>
      <c r="D699" s="192">
        <v>266</v>
      </c>
      <c r="E699" s="195"/>
      <c r="F699" s="192">
        <v>0</v>
      </c>
      <c r="G699" s="210"/>
      <c r="H699" s="210"/>
      <c r="I699" s="188"/>
    </row>
    <row r="700" spans="1:9">
      <c r="A700" s="99"/>
      <c r="B700" s="151"/>
      <c r="C700" s="100" t="s">
        <v>284</v>
      </c>
      <c r="D700" s="192">
        <v>259</v>
      </c>
      <c r="E700" s="195"/>
      <c r="F700" s="192">
        <v>0</v>
      </c>
      <c r="G700" s="210"/>
      <c r="H700" s="210"/>
      <c r="I700" s="188"/>
    </row>
    <row r="701" spans="1:9">
      <c r="A701" s="99"/>
      <c r="B701" s="151"/>
      <c r="C701" s="100" t="s">
        <v>615</v>
      </c>
      <c r="D701" s="192">
        <v>266</v>
      </c>
      <c r="E701" s="195"/>
      <c r="F701" s="192">
        <v>1</v>
      </c>
      <c r="G701" s="210"/>
      <c r="H701" s="210"/>
      <c r="I701" s="188"/>
    </row>
    <row r="702" spans="1:9">
      <c r="A702" s="99"/>
      <c r="B702" s="151"/>
      <c r="C702" s="100" t="s">
        <v>616</v>
      </c>
      <c r="D702" s="192">
        <v>161</v>
      </c>
      <c r="E702" s="195"/>
      <c r="F702" s="192">
        <v>0</v>
      </c>
      <c r="G702" s="210"/>
      <c r="H702" s="210"/>
      <c r="I702" s="188"/>
    </row>
    <row r="703" spans="1:9">
      <c r="A703" s="99"/>
      <c r="B703" s="151"/>
      <c r="C703" s="100" t="s">
        <v>617</v>
      </c>
      <c r="D703" s="192">
        <v>504</v>
      </c>
      <c r="E703" s="197"/>
      <c r="F703" s="192">
        <v>0</v>
      </c>
      <c r="G703" s="212"/>
      <c r="H703" s="212"/>
      <c r="I703" s="188"/>
    </row>
    <row r="704" ht="27" spans="1:9">
      <c r="A704" s="99"/>
      <c r="B704" s="151"/>
      <c r="C704" s="100" t="s">
        <v>618</v>
      </c>
      <c r="D704" s="192">
        <v>267</v>
      </c>
      <c r="E704" s="193">
        <v>10</v>
      </c>
      <c r="F704" s="192">
        <v>9</v>
      </c>
      <c r="G704" s="211">
        <v>1</v>
      </c>
      <c r="H704" s="172" t="s">
        <v>35</v>
      </c>
      <c r="I704" s="187" t="s">
        <v>54</v>
      </c>
    </row>
    <row r="705" spans="1:9">
      <c r="A705" s="99"/>
      <c r="B705" s="151"/>
      <c r="C705" s="100" t="s">
        <v>619</v>
      </c>
      <c r="D705" s="192">
        <v>394</v>
      </c>
      <c r="E705" s="195"/>
      <c r="F705" s="192">
        <v>0</v>
      </c>
      <c r="G705" s="210"/>
      <c r="H705" s="172"/>
      <c r="I705" s="188"/>
    </row>
    <row r="706" spans="1:9">
      <c r="A706" s="99"/>
      <c r="B706" s="151"/>
      <c r="C706" s="100" t="s">
        <v>620</v>
      </c>
      <c r="D706" s="192">
        <v>205</v>
      </c>
      <c r="E706" s="195"/>
      <c r="F706" s="192">
        <v>0</v>
      </c>
      <c r="G706" s="210"/>
      <c r="H706" s="211" t="s">
        <v>44</v>
      </c>
      <c r="I706" s="188"/>
    </row>
    <row r="707" spans="1:9">
      <c r="A707" s="99"/>
      <c r="B707" s="151"/>
      <c r="C707" s="100" t="s">
        <v>621</v>
      </c>
      <c r="D707" s="192">
        <v>242</v>
      </c>
      <c r="E707" s="197"/>
      <c r="F707" s="192">
        <v>0</v>
      </c>
      <c r="G707" s="212"/>
      <c r="H707" s="212"/>
      <c r="I707" s="188"/>
    </row>
    <row r="708" spans="1:9">
      <c r="A708" s="99"/>
      <c r="B708" s="151"/>
      <c r="C708" s="100" t="s">
        <v>622</v>
      </c>
      <c r="D708" s="192">
        <v>359</v>
      </c>
      <c r="E708" s="194">
        <v>1</v>
      </c>
      <c r="F708" s="192">
        <v>1</v>
      </c>
      <c r="G708" s="192">
        <v>0</v>
      </c>
      <c r="H708" s="192" t="s">
        <v>44</v>
      </c>
      <c r="I708" s="188"/>
    </row>
    <row r="709" spans="1:9">
      <c r="A709" s="128"/>
      <c r="B709" s="151"/>
      <c r="C709" s="174" t="s">
        <v>109</v>
      </c>
      <c r="D709" s="213">
        <f>SUM(D696:D708)</f>
        <v>3376</v>
      </c>
      <c r="E709" s="214">
        <f>SUM(E696:E708)</f>
        <v>12</v>
      </c>
      <c r="F709" s="214">
        <f>SUM(F696:F708)</f>
        <v>11</v>
      </c>
      <c r="G709" s="214">
        <f>SUM(G696:G708)</f>
        <v>1</v>
      </c>
      <c r="H709" s="155"/>
      <c r="I709" s="188"/>
    </row>
    <row r="710" spans="1:9">
      <c r="A710" s="131"/>
      <c r="B710" s="215" t="s">
        <v>132</v>
      </c>
      <c r="C710" s="202"/>
      <c r="D710" s="216">
        <f>D709+D695+D685+D675+D670+D664+D655+D644+D636+D625+D615+D605+D596+D591</f>
        <v>25842</v>
      </c>
      <c r="E710" s="217">
        <f>E591+E596+E605+E615+E625+E636+E644+E655+E664+E670+E675+E685+E695+E709</f>
        <v>110</v>
      </c>
      <c r="F710" s="217">
        <f>F591+F596+F605+F615+F625+F636+F644+F655+F664+F670+F675+F685+F695+F709</f>
        <v>96</v>
      </c>
      <c r="G710" s="217">
        <f>G591+G596+G605+G615+G625+G636+G644+G655+G664+G670+G675+G685+G695+G709</f>
        <v>14</v>
      </c>
      <c r="H710" s="133"/>
      <c r="I710" s="133"/>
    </row>
    <row r="711" s="5" customFormat="1" spans="1:9">
      <c r="A711" s="134"/>
      <c r="B711" s="218"/>
      <c r="C711" s="206"/>
      <c r="D711" s="219"/>
      <c r="E711" s="218"/>
      <c r="F711" s="218"/>
      <c r="G711" s="218"/>
      <c r="H711" s="135"/>
      <c r="I711" s="135"/>
    </row>
    <row r="712" s="5" customFormat="1" spans="1:9">
      <c r="A712" s="134"/>
      <c r="B712" s="218"/>
      <c r="C712" s="206"/>
      <c r="D712" s="219"/>
      <c r="E712" s="218"/>
      <c r="F712" s="218"/>
      <c r="G712" s="218"/>
      <c r="H712" s="135"/>
      <c r="I712" s="135"/>
    </row>
    <row r="713" s="5" customFormat="1" spans="1:9">
      <c r="A713" s="134"/>
      <c r="B713" s="218"/>
      <c r="C713" s="206"/>
      <c r="D713" s="219"/>
      <c r="E713" s="218"/>
      <c r="F713" s="218"/>
      <c r="G713" s="218"/>
      <c r="H713" s="135"/>
      <c r="I713" s="135"/>
    </row>
    <row r="714" s="5" customFormat="1" spans="1:9">
      <c r="A714" s="134"/>
      <c r="B714" s="218"/>
      <c r="C714" s="206"/>
      <c r="D714" s="219"/>
      <c r="E714" s="218"/>
      <c r="F714" s="218"/>
      <c r="G714" s="218"/>
      <c r="H714" s="135"/>
      <c r="I714" s="135"/>
    </row>
    <row r="715" s="5" customFormat="1" spans="1:9">
      <c r="A715" s="134"/>
      <c r="B715" s="218"/>
      <c r="C715" s="206"/>
      <c r="D715" s="219"/>
      <c r="E715" s="218"/>
      <c r="F715" s="218"/>
      <c r="G715" s="218"/>
      <c r="H715" s="135"/>
      <c r="I715" s="135"/>
    </row>
    <row r="716" s="5" customFormat="1" spans="1:9">
      <c r="A716" s="134"/>
      <c r="B716" s="218"/>
      <c r="C716" s="206"/>
      <c r="D716" s="219"/>
      <c r="E716" s="218"/>
      <c r="F716" s="218"/>
      <c r="G716" s="218"/>
      <c r="H716" s="135"/>
      <c r="I716" s="135"/>
    </row>
    <row r="717" s="5" customFormat="1" spans="1:9">
      <c r="A717" s="134"/>
      <c r="B717" s="218"/>
      <c r="C717" s="206"/>
      <c r="D717" s="219"/>
      <c r="E717" s="218"/>
      <c r="F717" s="218"/>
      <c r="G717" s="218"/>
      <c r="H717" s="135"/>
      <c r="I717" s="135"/>
    </row>
    <row r="718" s="5" customFormat="1" spans="1:9">
      <c r="A718" s="134"/>
      <c r="B718" s="218"/>
      <c r="C718" s="206"/>
      <c r="D718" s="219"/>
      <c r="E718" s="218"/>
      <c r="F718" s="218"/>
      <c r="G718" s="218"/>
      <c r="H718" s="135"/>
      <c r="I718" s="135"/>
    </row>
    <row r="719" s="5" customFormat="1" spans="1:9">
      <c r="A719" s="134"/>
      <c r="B719" s="218"/>
      <c r="C719" s="206"/>
      <c r="D719" s="219"/>
      <c r="E719" s="218"/>
      <c r="F719" s="218"/>
      <c r="G719" s="218"/>
      <c r="H719" s="135"/>
      <c r="I719" s="135"/>
    </row>
    <row r="720" s="5" customFormat="1" spans="1:9">
      <c r="A720" s="134"/>
      <c r="B720" s="218"/>
      <c r="C720" s="206"/>
      <c r="D720" s="219"/>
      <c r="E720" s="218"/>
      <c r="F720" s="218"/>
      <c r="G720" s="218"/>
      <c r="H720" s="135"/>
      <c r="I720" s="135"/>
    </row>
    <row r="721" s="5" customFormat="1" spans="1:9">
      <c r="A721" s="134"/>
      <c r="B721" s="218"/>
      <c r="C721" s="206"/>
      <c r="D721" s="219"/>
      <c r="E721" s="218"/>
      <c r="F721" s="218"/>
      <c r="G721" s="218"/>
      <c r="H721" s="135"/>
      <c r="I721" s="135"/>
    </row>
    <row r="722" s="5" customFormat="1" spans="1:9">
      <c r="A722" s="134"/>
      <c r="B722" s="218"/>
      <c r="C722" s="206"/>
      <c r="D722" s="219"/>
      <c r="E722" s="218"/>
      <c r="F722" s="218"/>
      <c r="G722" s="218"/>
      <c r="H722" s="135"/>
      <c r="I722" s="135"/>
    </row>
    <row r="723" s="5" customFormat="1" spans="1:9">
      <c r="A723" s="134"/>
      <c r="B723" s="218"/>
      <c r="C723" s="206"/>
      <c r="D723" s="219"/>
      <c r="E723" s="218"/>
      <c r="F723" s="218"/>
      <c r="G723" s="218"/>
      <c r="H723" s="135"/>
      <c r="I723" s="135"/>
    </row>
    <row r="724" s="5" customFormat="1" spans="1:9">
      <c r="A724" s="134"/>
      <c r="B724" s="218"/>
      <c r="C724" s="206"/>
      <c r="D724" s="219"/>
      <c r="E724" s="218"/>
      <c r="F724" s="218"/>
      <c r="G724" s="218"/>
      <c r="H724" s="135"/>
      <c r="I724" s="135"/>
    </row>
    <row r="725" s="5" customFormat="1" spans="1:9">
      <c r="A725" s="134"/>
      <c r="B725" s="218"/>
      <c r="C725" s="206"/>
      <c r="D725" s="219"/>
      <c r="E725" s="218"/>
      <c r="F725" s="218"/>
      <c r="G725" s="218"/>
      <c r="H725" s="135"/>
      <c r="I725" s="135"/>
    </row>
    <row r="726" s="5" customFormat="1" spans="1:9">
      <c r="A726" s="134"/>
      <c r="B726" s="218"/>
      <c r="C726" s="206"/>
      <c r="D726" s="219"/>
      <c r="E726" s="218"/>
      <c r="F726" s="218"/>
      <c r="G726" s="218"/>
      <c r="H726" s="135"/>
      <c r="I726" s="135"/>
    </row>
    <row r="727" ht="29.25" customHeight="1" spans="1:10">
      <c r="A727" s="15" t="s">
        <v>623</v>
      </c>
      <c r="B727" s="15"/>
      <c r="C727" s="15"/>
      <c r="D727" s="15"/>
      <c r="E727" s="15"/>
      <c r="F727" s="15"/>
      <c r="G727" s="15"/>
      <c r="H727" s="15"/>
      <c r="I727" s="15"/>
      <c r="J727" s="49"/>
    </row>
    <row r="728" ht="19.5" customHeight="1" spans="1:9">
      <c r="A728" s="16" t="s">
        <v>24</v>
      </c>
      <c r="B728" s="16"/>
      <c r="C728" s="16"/>
      <c r="D728" s="16"/>
      <c r="E728" s="17"/>
      <c r="F728" s="17"/>
      <c r="G728" s="17"/>
      <c r="H728" s="18"/>
      <c r="I728" s="50"/>
    </row>
    <row r="729" s="1" customFormat="1" ht="20.25" customHeight="1" spans="1:9">
      <c r="A729" s="19" t="s">
        <v>25</v>
      </c>
      <c r="B729" s="20" t="s">
        <v>26</v>
      </c>
      <c r="C729" s="21" t="s">
        <v>27</v>
      </c>
      <c r="D729" s="22" t="s">
        <v>3</v>
      </c>
      <c r="E729" s="23" t="s">
        <v>28</v>
      </c>
      <c r="F729" s="24" t="s">
        <v>29</v>
      </c>
      <c r="G729" s="24"/>
      <c r="H729" s="25" t="s">
        <v>30</v>
      </c>
      <c r="I729" s="51" t="s">
        <v>7</v>
      </c>
    </row>
    <row r="730" s="1" customFormat="1" ht="29.25" customHeight="1" spans="1:9">
      <c r="A730" s="26"/>
      <c r="B730" s="27"/>
      <c r="C730" s="28"/>
      <c r="D730" s="29"/>
      <c r="E730" s="30"/>
      <c r="F730" s="24" t="s">
        <v>31</v>
      </c>
      <c r="G730" s="24" t="s">
        <v>32</v>
      </c>
      <c r="H730" s="25"/>
      <c r="I730" s="52"/>
    </row>
    <row r="731" ht="17.25" customHeight="1" spans="1:9">
      <c r="A731" s="92" t="s">
        <v>18</v>
      </c>
      <c r="B731" s="178" t="s">
        <v>624</v>
      </c>
      <c r="C731" s="100" t="s">
        <v>625</v>
      </c>
      <c r="D731" s="192">
        <v>389</v>
      </c>
      <c r="E731" s="194">
        <v>3</v>
      </c>
      <c r="F731" s="192">
        <v>1</v>
      </c>
      <c r="G731" s="192">
        <v>2</v>
      </c>
      <c r="H731" s="192" t="s">
        <v>44</v>
      </c>
      <c r="I731" s="188"/>
    </row>
    <row r="732" ht="17.25" customHeight="1" spans="1:9">
      <c r="A732" s="99"/>
      <c r="B732" s="178"/>
      <c r="C732" s="100" t="s">
        <v>626</v>
      </c>
      <c r="D732" s="192">
        <v>749</v>
      </c>
      <c r="E732" s="193">
        <v>17</v>
      </c>
      <c r="F732" s="192">
        <v>14</v>
      </c>
      <c r="G732" s="211">
        <v>3</v>
      </c>
      <c r="H732" s="192" t="s">
        <v>35</v>
      </c>
      <c r="I732" s="187" t="s">
        <v>54</v>
      </c>
    </row>
    <row r="733" ht="17.25" customHeight="1" spans="1:9">
      <c r="A733" s="99"/>
      <c r="B733" s="178"/>
      <c r="C733" s="100" t="s">
        <v>627</v>
      </c>
      <c r="D733" s="192">
        <v>112</v>
      </c>
      <c r="E733" s="195"/>
      <c r="F733" s="192">
        <v>0</v>
      </c>
      <c r="G733" s="210"/>
      <c r="H733" s="211" t="s">
        <v>44</v>
      </c>
      <c r="I733" s="188"/>
    </row>
    <row r="734" ht="17.25" customHeight="1" spans="1:9">
      <c r="A734" s="99"/>
      <c r="B734" s="178"/>
      <c r="C734" s="100" t="s">
        <v>628</v>
      </c>
      <c r="D734" s="192">
        <v>291</v>
      </c>
      <c r="E734" s="195"/>
      <c r="F734" s="192">
        <v>0</v>
      </c>
      <c r="G734" s="210"/>
      <c r="H734" s="210"/>
      <c r="I734" s="188"/>
    </row>
    <row r="735" ht="17.25" customHeight="1" spans="1:9">
      <c r="A735" s="99"/>
      <c r="B735" s="178"/>
      <c r="C735" s="100" t="s">
        <v>629</v>
      </c>
      <c r="D735" s="192">
        <v>108</v>
      </c>
      <c r="E735" s="195"/>
      <c r="F735" s="192">
        <v>0</v>
      </c>
      <c r="G735" s="210"/>
      <c r="H735" s="210"/>
      <c r="I735" s="188"/>
    </row>
    <row r="736" ht="17.25" customHeight="1" spans="1:9">
      <c r="A736" s="99"/>
      <c r="B736" s="178"/>
      <c r="C736" s="100" t="s">
        <v>630</v>
      </c>
      <c r="D736" s="192">
        <v>89</v>
      </c>
      <c r="E736" s="195"/>
      <c r="F736" s="192">
        <v>0</v>
      </c>
      <c r="G736" s="210"/>
      <c r="H736" s="210"/>
      <c r="I736" s="188"/>
    </row>
    <row r="737" ht="17.25" customHeight="1" spans="1:9">
      <c r="A737" s="99"/>
      <c r="B737" s="178"/>
      <c r="C737" s="100" t="s">
        <v>631</v>
      </c>
      <c r="D737" s="192">
        <v>78</v>
      </c>
      <c r="E737" s="195"/>
      <c r="F737" s="192">
        <v>0</v>
      </c>
      <c r="G737" s="210"/>
      <c r="H737" s="210"/>
      <c r="I737" s="188"/>
    </row>
    <row r="738" ht="17.25" customHeight="1" spans="1:9">
      <c r="A738" s="99"/>
      <c r="B738" s="178"/>
      <c r="C738" s="100" t="s">
        <v>632</v>
      </c>
      <c r="D738" s="192">
        <v>36</v>
      </c>
      <c r="E738" s="195"/>
      <c r="F738" s="192">
        <v>0</v>
      </c>
      <c r="G738" s="210"/>
      <c r="H738" s="210"/>
      <c r="I738" s="188"/>
    </row>
    <row r="739" ht="17.25" customHeight="1" spans="1:9">
      <c r="A739" s="99"/>
      <c r="B739" s="178"/>
      <c r="C739" s="100" t="s">
        <v>633</v>
      </c>
      <c r="D739" s="192">
        <v>144</v>
      </c>
      <c r="E739" s="197"/>
      <c r="F739" s="192">
        <v>0</v>
      </c>
      <c r="G739" s="212"/>
      <c r="H739" s="212"/>
      <c r="I739" s="188"/>
    </row>
    <row r="740" ht="17.25" customHeight="1" spans="1:9">
      <c r="A740" s="99"/>
      <c r="B740" s="178"/>
      <c r="C740" s="174" t="s">
        <v>109</v>
      </c>
      <c r="D740" s="175">
        <f>SUM(D731:D739)</f>
        <v>1996</v>
      </c>
      <c r="E740" s="220">
        <f>SUM(E731:E739)</f>
        <v>20</v>
      </c>
      <c r="F740" s="220">
        <f>SUM(F731:F739)</f>
        <v>15</v>
      </c>
      <c r="G740" s="220">
        <f>SUM(G731:G739)</f>
        <v>5</v>
      </c>
      <c r="H740" s="221"/>
      <c r="I740" s="188"/>
    </row>
    <row r="741" ht="17.25" customHeight="1" spans="1:9">
      <c r="A741" s="99"/>
      <c r="B741" s="178" t="s">
        <v>634</v>
      </c>
      <c r="C741" s="100" t="s">
        <v>264</v>
      </c>
      <c r="D741" s="192">
        <v>557</v>
      </c>
      <c r="E741" s="194">
        <v>3</v>
      </c>
      <c r="F741" s="192">
        <v>3</v>
      </c>
      <c r="G741" s="192">
        <v>0</v>
      </c>
      <c r="H741" s="192" t="s">
        <v>44</v>
      </c>
      <c r="I741" s="187" t="s">
        <v>54</v>
      </c>
    </row>
    <row r="742" ht="17.25" customHeight="1" spans="1:9">
      <c r="A742" s="99"/>
      <c r="B742" s="178"/>
      <c r="C742" s="100" t="s">
        <v>442</v>
      </c>
      <c r="D742" s="192">
        <v>210</v>
      </c>
      <c r="E742" s="193">
        <v>1</v>
      </c>
      <c r="F742" s="192">
        <v>0</v>
      </c>
      <c r="G742" s="211">
        <v>0</v>
      </c>
      <c r="H742" s="211"/>
      <c r="I742" s="188"/>
    </row>
    <row r="743" ht="17.25" customHeight="1" spans="1:9">
      <c r="A743" s="99"/>
      <c r="B743" s="178"/>
      <c r="C743" s="100" t="s">
        <v>261</v>
      </c>
      <c r="D743" s="192">
        <v>280</v>
      </c>
      <c r="E743" s="197"/>
      <c r="F743" s="192">
        <v>1</v>
      </c>
      <c r="G743" s="212"/>
      <c r="H743" s="212" t="s">
        <v>44</v>
      </c>
      <c r="I743" s="188"/>
    </row>
    <row r="744" ht="17.25" customHeight="1" spans="1:9">
      <c r="A744" s="99"/>
      <c r="B744" s="178"/>
      <c r="C744" s="174" t="s">
        <v>109</v>
      </c>
      <c r="D744" s="175">
        <f>SUM(D741:D743)</f>
        <v>1047</v>
      </c>
      <c r="E744" s="176">
        <f>SUM(E741:E743)</f>
        <v>4</v>
      </c>
      <c r="F744" s="176">
        <f>SUM(F741:F743)</f>
        <v>4</v>
      </c>
      <c r="G744" s="176">
        <f>SUM(G741:G743)</f>
        <v>0</v>
      </c>
      <c r="H744" s="177"/>
      <c r="I744" s="188"/>
    </row>
    <row r="745" ht="17.25" customHeight="1" spans="1:9">
      <c r="A745" s="99"/>
      <c r="B745" s="178" t="s">
        <v>635</v>
      </c>
      <c r="C745" s="100" t="s">
        <v>420</v>
      </c>
      <c r="D745" s="192">
        <v>274</v>
      </c>
      <c r="E745" s="194">
        <v>2</v>
      </c>
      <c r="F745" s="192">
        <v>2</v>
      </c>
      <c r="G745" s="192">
        <v>0</v>
      </c>
      <c r="H745" s="192" t="s">
        <v>44</v>
      </c>
      <c r="I745" s="188"/>
    </row>
    <row r="746" ht="17.25" customHeight="1" spans="1:9">
      <c r="A746" s="99"/>
      <c r="B746" s="178"/>
      <c r="C746" s="100" t="s">
        <v>636</v>
      </c>
      <c r="D746" s="192">
        <v>278</v>
      </c>
      <c r="E746" s="194">
        <v>1</v>
      </c>
      <c r="F746" s="192">
        <v>1</v>
      </c>
      <c r="G746" s="192">
        <v>0</v>
      </c>
      <c r="H746" s="192" t="s">
        <v>44</v>
      </c>
      <c r="I746" s="187" t="s">
        <v>54</v>
      </c>
    </row>
    <row r="747" ht="17.25" customHeight="1" spans="1:9">
      <c r="A747" s="99"/>
      <c r="B747" s="178"/>
      <c r="C747" s="100" t="s">
        <v>637</v>
      </c>
      <c r="D747" s="192">
        <v>367</v>
      </c>
      <c r="E747" s="193">
        <v>9</v>
      </c>
      <c r="F747" s="192">
        <v>7</v>
      </c>
      <c r="G747" s="211">
        <v>2</v>
      </c>
      <c r="H747" s="192" t="s">
        <v>35</v>
      </c>
      <c r="I747" s="188"/>
    </row>
    <row r="748" ht="17.25" customHeight="1" spans="1:9">
      <c r="A748" s="99"/>
      <c r="B748" s="178"/>
      <c r="C748" s="100" t="s">
        <v>638</v>
      </c>
      <c r="D748" s="192">
        <v>212</v>
      </c>
      <c r="E748" s="195"/>
      <c r="F748" s="192">
        <v>0</v>
      </c>
      <c r="G748" s="210"/>
      <c r="H748" s="211" t="s">
        <v>44</v>
      </c>
      <c r="I748" s="188"/>
    </row>
    <row r="749" ht="17.25" customHeight="1" spans="1:9">
      <c r="A749" s="99"/>
      <c r="B749" s="178"/>
      <c r="C749" s="100" t="s">
        <v>639</v>
      </c>
      <c r="D749" s="192">
        <v>108</v>
      </c>
      <c r="E749" s="197"/>
      <c r="F749" s="192">
        <v>0</v>
      </c>
      <c r="G749" s="212"/>
      <c r="H749" s="212"/>
      <c r="I749" s="188"/>
    </row>
    <row r="750" ht="17.25" customHeight="1" spans="1:9">
      <c r="A750" s="99"/>
      <c r="B750" s="178"/>
      <c r="C750" s="174" t="s">
        <v>109</v>
      </c>
      <c r="D750" s="175">
        <f>SUM(D745:D749)</f>
        <v>1239</v>
      </c>
      <c r="E750" s="220">
        <f>SUM(E745:E749)</f>
        <v>12</v>
      </c>
      <c r="F750" s="220">
        <f>SUM(F745:F749)</f>
        <v>10</v>
      </c>
      <c r="G750" s="220">
        <f>SUM(G745:G749)</f>
        <v>2</v>
      </c>
      <c r="H750" s="221"/>
      <c r="I750" s="188"/>
    </row>
    <row r="751" ht="16.5" customHeight="1" spans="1:9">
      <c r="A751" s="99"/>
      <c r="B751" s="178" t="s">
        <v>640</v>
      </c>
      <c r="C751" s="100" t="s">
        <v>641</v>
      </c>
      <c r="D751" s="192">
        <v>274</v>
      </c>
      <c r="E751" s="193">
        <v>2</v>
      </c>
      <c r="F751" s="192">
        <v>1</v>
      </c>
      <c r="G751" s="211">
        <v>1</v>
      </c>
      <c r="H751" s="211" t="s">
        <v>44</v>
      </c>
      <c r="I751" s="188"/>
    </row>
    <row r="752" ht="16.5" customHeight="1" spans="1:9">
      <c r="A752" s="99"/>
      <c r="B752" s="178"/>
      <c r="C752" s="100" t="s">
        <v>642</v>
      </c>
      <c r="D752" s="192">
        <v>132</v>
      </c>
      <c r="E752" s="195"/>
      <c r="F752" s="192">
        <v>0</v>
      </c>
      <c r="G752" s="210"/>
      <c r="H752" s="210"/>
      <c r="I752" s="188"/>
    </row>
    <row r="753" ht="16.5" customHeight="1" spans="1:9">
      <c r="A753" s="99"/>
      <c r="B753" s="178"/>
      <c r="C753" s="100" t="s">
        <v>643</v>
      </c>
      <c r="D753" s="192">
        <v>226</v>
      </c>
      <c r="E753" s="195"/>
      <c r="F753" s="192">
        <v>0</v>
      </c>
      <c r="G753" s="210"/>
      <c r="H753" s="210"/>
      <c r="I753" s="187" t="s">
        <v>54</v>
      </c>
    </row>
    <row r="754" ht="16.5" customHeight="1" spans="1:9">
      <c r="A754" s="99"/>
      <c r="B754" s="178"/>
      <c r="C754" s="100" t="s">
        <v>644</v>
      </c>
      <c r="D754" s="192">
        <v>169</v>
      </c>
      <c r="E754" s="195"/>
      <c r="F754" s="192">
        <v>0</v>
      </c>
      <c r="G754" s="210"/>
      <c r="H754" s="210"/>
      <c r="I754" s="188"/>
    </row>
    <row r="755" ht="16.5" customHeight="1" spans="1:9">
      <c r="A755" s="99"/>
      <c r="B755" s="178"/>
      <c r="C755" s="100" t="s">
        <v>382</v>
      </c>
      <c r="D755" s="192">
        <v>222</v>
      </c>
      <c r="E755" s="197"/>
      <c r="F755" s="192">
        <v>0</v>
      </c>
      <c r="G755" s="212"/>
      <c r="H755" s="212"/>
      <c r="I755" s="188"/>
    </row>
    <row r="756" ht="16.5" customHeight="1" spans="1:9">
      <c r="A756" s="99"/>
      <c r="B756" s="178"/>
      <c r="C756" s="174" t="s">
        <v>109</v>
      </c>
      <c r="D756" s="175">
        <f>SUM(D751:D755)</f>
        <v>1023</v>
      </c>
      <c r="E756" s="176">
        <f>SUM(E751:E755)</f>
        <v>2</v>
      </c>
      <c r="F756" s="176">
        <f>SUM(F751:F755)</f>
        <v>1</v>
      </c>
      <c r="G756" s="176">
        <f>SUM(G751:G755)</f>
        <v>1</v>
      </c>
      <c r="H756" s="177"/>
      <c r="I756" s="188"/>
    </row>
    <row r="757" ht="16.5" customHeight="1" spans="1:9">
      <c r="A757" s="99"/>
      <c r="B757" s="178" t="s">
        <v>645</v>
      </c>
      <c r="C757" s="100" t="s">
        <v>646</v>
      </c>
      <c r="D757" s="192">
        <v>82</v>
      </c>
      <c r="E757" s="195">
        <v>1</v>
      </c>
      <c r="F757" s="192">
        <v>1</v>
      </c>
      <c r="G757" s="210">
        <v>0</v>
      </c>
      <c r="H757" s="210" t="s">
        <v>44</v>
      </c>
      <c r="I757" s="188"/>
    </row>
    <row r="758" ht="16.5" customHeight="1" spans="1:9">
      <c r="A758" s="99"/>
      <c r="B758" s="178"/>
      <c r="C758" s="100" t="s">
        <v>561</v>
      </c>
      <c r="D758" s="192">
        <v>49</v>
      </c>
      <c r="E758" s="193">
        <v>1</v>
      </c>
      <c r="F758" s="192">
        <v>0</v>
      </c>
      <c r="G758" s="211">
        <v>1</v>
      </c>
      <c r="H758" s="211" t="s">
        <v>44</v>
      </c>
      <c r="I758" s="188"/>
    </row>
    <row r="759" ht="16.5" customHeight="1" spans="1:9">
      <c r="A759" s="99"/>
      <c r="B759" s="178"/>
      <c r="C759" s="100" t="s">
        <v>647</v>
      </c>
      <c r="D759" s="192">
        <v>110</v>
      </c>
      <c r="E759" s="195"/>
      <c r="F759" s="192">
        <v>0</v>
      </c>
      <c r="G759" s="210"/>
      <c r="H759" s="210"/>
      <c r="I759" s="187" t="s">
        <v>54</v>
      </c>
    </row>
    <row r="760" ht="16.5" customHeight="1" spans="1:9">
      <c r="A760" s="99"/>
      <c r="B760" s="178"/>
      <c r="C760" s="100" t="s">
        <v>648</v>
      </c>
      <c r="D760" s="192">
        <v>71</v>
      </c>
      <c r="E760" s="195"/>
      <c r="F760" s="192">
        <v>0</v>
      </c>
      <c r="G760" s="210"/>
      <c r="H760" s="210"/>
      <c r="I760" s="222" t="s">
        <v>44</v>
      </c>
    </row>
    <row r="761" ht="16.5" customHeight="1" spans="1:9">
      <c r="A761" s="99"/>
      <c r="B761" s="178"/>
      <c r="C761" s="100" t="s">
        <v>649</v>
      </c>
      <c r="D761" s="192">
        <v>67</v>
      </c>
      <c r="E761" s="195"/>
      <c r="F761" s="192">
        <v>0</v>
      </c>
      <c r="G761" s="210"/>
      <c r="H761" s="210"/>
      <c r="I761" s="188"/>
    </row>
    <row r="762" ht="16.5" customHeight="1" spans="1:9">
      <c r="A762" s="99"/>
      <c r="B762" s="178"/>
      <c r="C762" s="100" t="s">
        <v>650</v>
      </c>
      <c r="D762" s="192">
        <v>60</v>
      </c>
      <c r="E762" s="197"/>
      <c r="F762" s="192">
        <v>0</v>
      </c>
      <c r="G762" s="212"/>
      <c r="H762" s="212"/>
      <c r="I762" s="188"/>
    </row>
    <row r="763" ht="16.5" customHeight="1" spans="1:9">
      <c r="A763" s="99"/>
      <c r="B763" s="178"/>
      <c r="C763" s="174" t="s">
        <v>109</v>
      </c>
      <c r="D763" s="175">
        <f>SUM(D758:D762)</f>
        <v>357</v>
      </c>
      <c r="E763" s="176">
        <f>SUM(E757:E762)</f>
        <v>2</v>
      </c>
      <c r="F763" s="176">
        <f>SUM(F757:F762)</f>
        <v>1</v>
      </c>
      <c r="G763" s="176">
        <f>SUM(G757:G762)</f>
        <v>1</v>
      </c>
      <c r="H763" s="177"/>
      <c r="I763" s="188"/>
    </row>
    <row r="764" ht="16.5" customHeight="1" spans="1:9">
      <c r="A764" s="99"/>
      <c r="B764" s="178" t="s">
        <v>651</v>
      </c>
      <c r="C764" s="100" t="s">
        <v>652</v>
      </c>
      <c r="D764" s="192">
        <v>86</v>
      </c>
      <c r="E764" s="193">
        <v>1</v>
      </c>
      <c r="F764" s="192">
        <v>0</v>
      </c>
      <c r="G764" s="211">
        <v>0</v>
      </c>
      <c r="H764" s="211" t="s">
        <v>44</v>
      </c>
      <c r="I764" s="188"/>
    </row>
    <row r="765" ht="16.5" customHeight="1" spans="1:9">
      <c r="A765" s="99"/>
      <c r="B765" s="178"/>
      <c r="C765" s="100" t="s">
        <v>653</v>
      </c>
      <c r="D765" s="192">
        <v>151</v>
      </c>
      <c r="E765" s="195"/>
      <c r="F765" s="192">
        <v>1</v>
      </c>
      <c r="G765" s="210"/>
      <c r="H765" s="210"/>
      <c r="I765" s="187" t="s">
        <v>54</v>
      </c>
    </row>
    <row r="766" ht="16.5" customHeight="1" spans="1:9">
      <c r="A766" s="99"/>
      <c r="B766" s="178"/>
      <c r="C766" s="100" t="s">
        <v>654</v>
      </c>
      <c r="D766" s="192">
        <v>113</v>
      </c>
      <c r="E766" s="195"/>
      <c r="F766" s="192">
        <v>0</v>
      </c>
      <c r="G766" s="210"/>
      <c r="H766" s="210"/>
      <c r="I766" s="188"/>
    </row>
    <row r="767" ht="16.5" customHeight="1" spans="1:9">
      <c r="A767" s="99"/>
      <c r="B767" s="178"/>
      <c r="C767" s="100" t="s">
        <v>655</v>
      </c>
      <c r="D767" s="192">
        <v>171</v>
      </c>
      <c r="E767" s="195"/>
      <c r="F767" s="192">
        <v>0</v>
      </c>
      <c r="G767" s="210"/>
      <c r="H767" s="210"/>
      <c r="I767" s="188"/>
    </row>
    <row r="768" ht="16.5" customHeight="1" spans="1:9">
      <c r="A768" s="99"/>
      <c r="B768" s="178"/>
      <c r="C768" s="100" t="s">
        <v>656</v>
      </c>
      <c r="D768" s="192">
        <v>156</v>
      </c>
      <c r="E768" s="195"/>
      <c r="F768" s="192">
        <v>0</v>
      </c>
      <c r="G768" s="210"/>
      <c r="H768" s="210"/>
      <c r="I768" s="188"/>
    </row>
    <row r="769" ht="16.5" customHeight="1" spans="1:9">
      <c r="A769" s="99"/>
      <c r="B769" s="178"/>
      <c r="C769" s="100" t="s">
        <v>657</v>
      </c>
      <c r="D769" s="192">
        <v>185</v>
      </c>
      <c r="E769" s="197"/>
      <c r="F769" s="192">
        <v>0</v>
      </c>
      <c r="G769" s="212"/>
      <c r="H769" s="212"/>
      <c r="I769" s="188"/>
    </row>
    <row r="770" ht="21" customHeight="1" spans="1:9">
      <c r="A770" s="128"/>
      <c r="B770" s="178"/>
      <c r="C770" s="174" t="s">
        <v>109</v>
      </c>
      <c r="D770" s="175">
        <f>SUM(D764:D769)</f>
        <v>862</v>
      </c>
      <c r="E770" s="176">
        <f>SUM(E764:E769)</f>
        <v>1</v>
      </c>
      <c r="F770" s="176">
        <f>SUM(F764:F769)</f>
        <v>1</v>
      </c>
      <c r="G770" s="176">
        <f>SUM(G764:G769)</f>
        <v>0</v>
      </c>
      <c r="H770" s="177"/>
      <c r="I770" s="188"/>
    </row>
    <row r="771" s="1" customFormat="1" ht="20.25" customHeight="1" spans="1:9">
      <c r="A771" s="19" t="s">
        <v>25</v>
      </c>
      <c r="B771" s="20" t="s">
        <v>26</v>
      </c>
      <c r="C771" s="21" t="s">
        <v>27</v>
      </c>
      <c r="D771" s="22" t="s">
        <v>3</v>
      </c>
      <c r="E771" s="23" t="s">
        <v>28</v>
      </c>
      <c r="F771" s="24" t="s">
        <v>29</v>
      </c>
      <c r="G771" s="24"/>
      <c r="H771" s="25" t="s">
        <v>30</v>
      </c>
      <c r="I771" s="51" t="s">
        <v>7</v>
      </c>
    </row>
    <row r="772" s="1" customFormat="1" ht="29.25" customHeight="1" spans="1:9">
      <c r="A772" s="26"/>
      <c r="B772" s="27"/>
      <c r="C772" s="28"/>
      <c r="D772" s="29"/>
      <c r="E772" s="30"/>
      <c r="F772" s="24" t="s">
        <v>31</v>
      </c>
      <c r="G772" s="24" t="s">
        <v>32</v>
      </c>
      <c r="H772" s="25"/>
      <c r="I772" s="52"/>
    </row>
    <row r="773" ht="16.5" customHeight="1" spans="1:9">
      <c r="A773" s="92" t="s">
        <v>18</v>
      </c>
      <c r="B773" s="178" t="s">
        <v>658</v>
      </c>
      <c r="C773" s="100" t="s">
        <v>659</v>
      </c>
      <c r="D773" s="192">
        <v>391</v>
      </c>
      <c r="E773" s="194">
        <v>1</v>
      </c>
      <c r="F773" s="192">
        <v>1</v>
      </c>
      <c r="G773" s="192">
        <v>0</v>
      </c>
      <c r="H773" s="192" t="s">
        <v>44</v>
      </c>
      <c r="I773" s="188"/>
    </row>
    <row r="774" ht="16.5" customHeight="1" spans="1:9">
      <c r="A774" s="99"/>
      <c r="B774" s="178"/>
      <c r="C774" s="100" t="s">
        <v>660</v>
      </c>
      <c r="D774" s="192">
        <v>548</v>
      </c>
      <c r="E774" s="194">
        <v>3</v>
      </c>
      <c r="F774" s="192">
        <v>3</v>
      </c>
      <c r="G774" s="192">
        <v>0</v>
      </c>
      <c r="H774" s="192" t="s">
        <v>44</v>
      </c>
      <c r="I774" s="187" t="s">
        <v>54</v>
      </c>
    </row>
    <row r="775" ht="16.5" customHeight="1" spans="1:9">
      <c r="A775" s="99"/>
      <c r="B775" s="178"/>
      <c r="C775" s="100" t="s">
        <v>661</v>
      </c>
      <c r="D775" s="192">
        <v>335</v>
      </c>
      <c r="E775" s="195">
        <v>1</v>
      </c>
      <c r="F775" s="192">
        <v>1</v>
      </c>
      <c r="G775" s="210">
        <v>0</v>
      </c>
      <c r="H775" s="192" t="s">
        <v>44</v>
      </c>
      <c r="I775" s="188"/>
    </row>
    <row r="776" ht="16.5" customHeight="1" spans="1:9">
      <c r="A776" s="99"/>
      <c r="B776" s="178"/>
      <c r="C776" s="100" t="s">
        <v>662</v>
      </c>
      <c r="D776" s="192">
        <v>173</v>
      </c>
      <c r="E776" s="193">
        <v>1</v>
      </c>
      <c r="F776" s="212">
        <v>0</v>
      </c>
      <c r="G776" s="211">
        <v>1</v>
      </c>
      <c r="H776" s="211" t="s">
        <v>44</v>
      </c>
      <c r="I776" s="224"/>
    </row>
    <row r="777" ht="16.5" customHeight="1" spans="1:9">
      <c r="A777" s="99"/>
      <c r="B777" s="178"/>
      <c r="C777" s="100" t="s">
        <v>663</v>
      </c>
      <c r="D777" s="192">
        <v>100</v>
      </c>
      <c r="E777" s="195"/>
      <c r="F777" s="192">
        <v>0</v>
      </c>
      <c r="G777" s="210"/>
      <c r="H777" s="210"/>
      <c r="I777" s="188"/>
    </row>
    <row r="778" ht="16.5" customHeight="1" spans="1:9">
      <c r="A778" s="99"/>
      <c r="B778" s="178"/>
      <c r="C778" s="100" t="s">
        <v>664</v>
      </c>
      <c r="D778" s="192">
        <v>71</v>
      </c>
      <c r="E778" s="195"/>
      <c r="F778" s="192">
        <v>0</v>
      </c>
      <c r="G778" s="210"/>
      <c r="H778" s="210"/>
      <c r="I778" s="188"/>
    </row>
    <row r="779" ht="16.5" customHeight="1" spans="1:9">
      <c r="A779" s="99"/>
      <c r="B779" s="178"/>
      <c r="C779" s="100" t="s">
        <v>665</v>
      </c>
      <c r="D779" s="192">
        <v>249</v>
      </c>
      <c r="E779" s="197"/>
      <c r="F779" s="192">
        <v>0</v>
      </c>
      <c r="G779" s="212"/>
      <c r="H779" s="212"/>
      <c r="I779" s="188"/>
    </row>
    <row r="780" ht="16.5" customHeight="1" spans="1:9">
      <c r="A780" s="99"/>
      <c r="B780" s="178"/>
      <c r="C780" s="174" t="s">
        <v>109</v>
      </c>
      <c r="D780" s="175">
        <f>SUM(D773:D779)</f>
        <v>1867</v>
      </c>
      <c r="E780" s="176">
        <f>SUM(E773:E779)</f>
        <v>6</v>
      </c>
      <c r="F780" s="176">
        <f>SUM(F773:F779)</f>
        <v>5</v>
      </c>
      <c r="G780" s="176">
        <f>SUM(G773:G779)</f>
        <v>1</v>
      </c>
      <c r="H780" s="177"/>
      <c r="I780" s="188"/>
    </row>
    <row r="781" ht="16.5" customHeight="1" spans="1:9">
      <c r="A781" s="99"/>
      <c r="B781" s="178" t="s">
        <v>666</v>
      </c>
      <c r="C781" s="100" t="s">
        <v>667</v>
      </c>
      <c r="D781" s="192">
        <v>158</v>
      </c>
      <c r="E781" s="194">
        <v>1</v>
      </c>
      <c r="F781" s="192">
        <v>1</v>
      </c>
      <c r="G781" s="192">
        <v>0</v>
      </c>
      <c r="H781" s="192" t="s">
        <v>44</v>
      </c>
      <c r="I781" s="188"/>
    </row>
    <row r="782" ht="16.5" customHeight="1" spans="1:9">
      <c r="A782" s="99"/>
      <c r="B782" s="178"/>
      <c r="C782" s="100" t="s">
        <v>668</v>
      </c>
      <c r="D782" s="192">
        <v>87</v>
      </c>
      <c r="E782" s="193">
        <v>1</v>
      </c>
      <c r="F782" s="192">
        <v>0</v>
      </c>
      <c r="G782" s="211">
        <v>1</v>
      </c>
      <c r="H782" s="211" t="s">
        <v>44</v>
      </c>
      <c r="I782" s="188"/>
    </row>
    <row r="783" ht="16.5" customHeight="1" spans="1:9">
      <c r="A783" s="99"/>
      <c r="B783" s="178"/>
      <c r="C783" s="100" t="s">
        <v>669</v>
      </c>
      <c r="D783" s="192">
        <v>127</v>
      </c>
      <c r="E783" s="195"/>
      <c r="F783" s="192">
        <v>0</v>
      </c>
      <c r="G783" s="210"/>
      <c r="H783" s="210"/>
      <c r="I783" s="188"/>
    </row>
    <row r="784" ht="16.5" customHeight="1" spans="1:9">
      <c r="A784" s="99"/>
      <c r="B784" s="178"/>
      <c r="C784" s="100" t="s">
        <v>670</v>
      </c>
      <c r="D784" s="192">
        <v>21</v>
      </c>
      <c r="E784" s="195"/>
      <c r="F784" s="192">
        <v>0</v>
      </c>
      <c r="G784" s="210"/>
      <c r="H784" s="210"/>
      <c r="I784" s="187" t="s">
        <v>54</v>
      </c>
    </row>
    <row r="785" ht="16.5" customHeight="1" spans="1:9">
      <c r="A785" s="99"/>
      <c r="B785" s="178"/>
      <c r="C785" s="100" t="s">
        <v>671</v>
      </c>
      <c r="D785" s="192">
        <v>162</v>
      </c>
      <c r="E785" s="197"/>
      <c r="F785" s="192">
        <v>0</v>
      </c>
      <c r="G785" s="212"/>
      <c r="H785" s="212"/>
      <c r="I785" s="188"/>
    </row>
    <row r="786" ht="16.5" customHeight="1" spans="1:9">
      <c r="A786" s="99"/>
      <c r="B786" s="178"/>
      <c r="C786" s="174" t="s">
        <v>109</v>
      </c>
      <c r="D786" s="175">
        <f>SUM(D782:D785)</f>
        <v>397</v>
      </c>
      <c r="E786" s="176">
        <f>SUM(E781:E785)</f>
        <v>2</v>
      </c>
      <c r="F786" s="176">
        <f>SUM(F781:F785)</f>
        <v>1</v>
      </c>
      <c r="G786" s="176">
        <v>1</v>
      </c>
      <c r="H786" s="177"/>
      <c r="I786" s="188"/>
    </row>
    <row r="787" ht="16.5" customHeight="1" spans="1:9">
      <c r="A787" s="99"/>
      <c r="B787" s="178" t="s">
        <v>672</v>
      </c>
      <c r="C787" s="100" t="s">
        <v>673</v>
      </c>
      <c r="D787" s="192">
        <v>214</v>
      </c>
      <c r="E787" s="193">
        <v>3</v>
      </c>
      <c r="F787" s="192">
        <v>0</v>
      </c>
      <c r="G787" s="211">
        <v>1</v>
      </c>
      <c r="H787" s="211" t="s">
        <v>44</v>
      </c>
      <c r="I787" s="188"/>
    </row>
    <row r="788" ht="16.5" customHeight="1" spans="1:9">
      <c r="A788" s="99"/>
      <c r="B788" s="178"/>
      <c r="C788" s="100" t="s">
        <v>310</v>
      </c>
      <c r="D788" s="192">
        <v>154</v>
      </c>
      <c r="E788" s="195"/>
      <c r="F788" s="192">
        <v>0</v>
      </c>
      <c r="G788" s="210"/>
      <c r="H788" s="210"/>
      <c r="I788" s="188"/>
    </row>
    <row r="789" ht="16.5" customHeight="1" spans="1:9">
      <c r="A789" s="99"/>
      <c r="B789" s="178"/>
      <c r="C789" s="100" t="s">
        <v>341</v>
      </c>
      <c r="D789" s="192">
        <v>121</v>
      </c>
      <c r="E789" s="197"/>
      <c r="F789" s="192">
        <v>2</v>
      </c>
      <c r="G789" s="212"/>
      <c r="H789" s="212"/>
      <c r="I789" s="187" t="s">
        <v>54</v>
      </c>
    </row>
    <row r="790" ht="16.5" customHeight="1" spans="1:9">
      <c r="A790" s="99"/>
      <c r="B790" s="178"/>
      <c r="C790" s="100" t="s">
        <v>674</v>
      </c>
      <c r="D790" s="192">
        <v>270</v>
      </c>
      <c r="E790" s="194">
        <v>1</v>
      </c>
      <c r="F790" s="192">
        <v>1</v>
      </c>
      <c r="G790" s="192">
        <v>0</v>
      </c>
      <c r="H790" s="192" t="s">
        <v>44</v>
      </c>
      <c r="I790" s="188"/>
    </row>
    <row r="791" ht="16.5" customHeight="1" spans="1:9">
      <c r="A791" s="99"/>
      <c r="B791" s="178"/>
      <c r="C791" s="223" t="s">
        <v>675</v>
      </c>
      <c r="D791" s="212">
        <v>167</v>
      </c>
      <c r="E791" s="193">
        <v>1</v>
      </c>
      <c r="F791" s="212">
        <v>0</v>
      </c>
      <c r="G791" s="211">
        <v>1</v>
      </c>
      <c r="H791" s="211"/>
      <c r="I791" s="188"/>
    </row>
    <row r="792" ht="16.5" customHeight="1" spans="1:9">
      <c r="A792" s="99"/>
      <c r="B792" s="178"/>
      <c r="C792" s="100" t="s">
        <v>676</v>
      </c>
      <c r="D792" s="192">
        <v>29</v>
      </c>
      <c r="E792" s="195"/>
      <c r="F792" s="192">
        <v>0</v>
      </c>
      <c r="G792" s="210"/>
      <c r="H792" s="210"/>
      <c r="I792" s="188"/>
    </row>
    <row r="793" ht="16.5" customHeight="1" spans="1:9">
      <c r="A793" s="99"/>
      <c r="B793" s="178"/>
      <c r="C793" s="100" t="s">
        <v>677</v>
      </c>
      <c r="D793" s="192">
        <v>133</v>
      </c>
      <c r="E793" s="195"/>
      <c r="F793" s="192">
        <v>0</v>
      </c>
      <c r="G793" s="210"/>
      <c r="H793" s="210" t="s">
        <v>44</v>
      </c>
      <c r="I793" s="188"/>
    </row>
    <row r="794" ht="16.5" customHeight="1" spans="1:9">
      <c r="A794" s="99"/>
      <c r="B794" s="178"/>
      <c r="C794" s="100" t="s">
        <v>678</v>
      </c>
      <c r="D794" s="192">
        <v>271</v>
      </c>
      <c r="E794" s="195"/>
      <c r="F794" s="192">
        <v>0</v>
      </c>
      <c r="G794" s="210"/>
      <c r="H794" s="210"/>
      <c r="I794" s="188"/>
    </row>
    <row r="795" ht="16.5" customHeight="1" spans="1:9">
      <c r="A795" s="99"/>
      <c r="B795" s="178"/>
      <c r="C795" s="100" t="s">
        <v>679</v>
      </c>
      <c r="D795" s="192">
        <v>86</v>
      </c>
      <c r="E795" s="195"/>
      <c r="F795" s="192">
        <v>0</v>
      </c>
      <c r="G795" s="210"/>
      <c r="H795" s="210"/>
      <c r="I795" s="188"/>
    </row>
    <row r="796" ht="16.5" customHeight="1" spans="1:9">
      <c r="A796" s="99"/>
      <c r="B796" s="178"/>
      <c r="C796" s="100" t="s">
        <v>680</v>
      </c>
      <c r="D796" s="192">
        <v>94</v>
      </c>
      <c r="E796" s="197"/>
      <c r="F796" s="192">
        <v>0</v>
      </c>
      <c r="G796" s="212"/>
      <c r="H796" s="212"/>
      <c r="I796" s="188"/>
    </row>
    <row r="797" ht="16.5" customHeight="1" spans="1:9">
      <c r="A797" s="99"/>
      <c r="B797" s="178"/>
      <c r="C797" s="174" t="s">
        <v>109</v>
      </c>
      <c r="D797" s="175">
        <f>SUM(D787:D796)</f>
        <v>1539</v>
      </c>
      <c r="E797" s="176">
        <f>SUM(E787:E796)</f>
        <v>5</v>
      </c>
      <c r="F797" s="176">
        <f>SUM(F787:F796)</f>
        <v>3</v>
      </c>
      <c r="G797" s="176">
        <f>SUM(G787:G796)</f>
        <v>2</v>
      </c>
      <c r="H797" s="177"/>
      <c r="I797" s="188"/>
    </row>
    <row r="798" ht="16.5" customHeight="1" spans="1:9">
      <c r="A798" s="99"/>
      <c r="B798" s="178" t="s">
        <v>681</v>
      </c>
      <c r="C798" s="100" t="s">
        <v>682</v>
      </c>
      <c r="D798" s="192">
        <v>114</v>
      </c>
      <c r="E798" s="193">
        <v>2</v>
      </c>
      <c r="F798" s="192">
        <v>0</v>
      </c>
      <c r="G798" s="211">
        <v>1</v>
      </c>
      <c r="H798" s="211" t="s">
        <v>44</v>
      </c>
      <c r="I798" s="188"/>
    </row>
    <row r="799" ht="16.5" customHeight="1" spans="1:9">
      <c r="A799" s="99"/>
      <c r="B799" s="178"/>
      <c r="C799" s="100" t="s">
        <v>683</v>
      </c>
      <c r="D799" s="192">
        <v>105</v>
      </c>
      <c r="E799" s="195"/>
      <c r="F799" s="192">
        <v>0</v>
      </c>
      <c r="G799" s="210"/>
      <c r="H799" s="210"/>
      <c r="I799" s="188"/>
    </row>
    <row r="800" ht="16.5" customHeight="1" spans="1:9">
      <c r="A800" s="99"/>
      <c r="B800" s="178"/>
      <c r="C800" s="100" t="s">
        <v>684</v>
      </c>
      <c r="D800" s="192">
        <v>172</v>
      </c>
      <c r="E800" s="195"/>
      <c r="F800" s="192">
        <v>0</v>
      </c>
      <c r="G800" s="210"/>
      <c r="H800" s="210"/>
      <c r="I800" s="188"/>
    </row>
    <row r="801" ht="16.5" customHeight="1" spans="1:9">
      <c r="A801" s="99"/>
      <c r="B801" s="178"/>
      <c r="C801" s="100" t="s">
        <v>685</v>
      </c>
      <c r="D801" s="192">
        <v>81</v>
      </c>
      <c r="E801" s="195"/>
      <c r="F801" s="192">
        <v>0</v>
      </c>
      <c r="G801" s="210"/>
      <c r="H801" s="210"/>
      <c r="I801" s="188"/>
    </row>
    <row r="802" ht="16.5" customHeight="1" spans="1:9">
      <c r="A802" s="99"/>
      <c r="B802" s="178"/>
      <c r="C802" s="100" t="s">
        <v>686</v>
      </c>
      <c r="D802" s="192">
        <v>113</v>
      </c>
      <c r="E802" s="195"/>
      <c r="F802" s="192">
        <v>0</v>
      </c>
      <c r="G802" s="210"/>
      <c r="H802" s="210"/>
      <c r="I802" s="187" t="s">
        <v>54</v>
      </c>
    </row>
    <row r="803" ht="16.5" customHeight="1" spans="1:9">
      <c r="A803" s="99"/>
      <c r="B803" s="178"/>
      <c r="C803" s="100" t="s">
        <v>687</v>
      </c>
      <c r="D803" s="192">
        <v>61</v>
      </c>
      <c r="E803" s="195"/>
      <c r="F803" s="192">
        <v>0</v>
      </c>
      <c r="G803" s="210"/>
      <c r="H803" s="210"/>
      <c r="I803" s="188"/>
    </row>
    <row r="804" ht="16.5" customHeight="1" spans="1:9">
      <c r="A804" s="99"/>
      <c r="B804" s="178"/>
      <c r="C804" s="100" t="s">
        <v>688</v>
      </c>
      <c r="D804" s="192">
        <v>93</v>
      </c>
      <c r="E804" s="195"/>
      <c r="F804" s="192">
        <v>1</v>
      </c>
      <c r="G804" s="210"/>
      <c r="H804" s="210"/>
      <c r="I804" s="188"/>
    </row>
    <row r="805" ht="16.5" customHeight="1" spans="1:9">
      <c r="A805" s="99"/>
      <c r="B805" s="178"/>
      <c r="C805" s="100" t="s">
        <v>689</v>
      </c>
      <c r="D805" s="192">
        <v>89</v>
      </c>
      <c r="E805" s="195"/>
      <c r="F805" s="192">
        <v>0</v>
      </c>
      <c r="G805" s="210"/>
      <c r="H805" s="210"/>
      <c r="I805" s="188"/>
    </row>
    <row r="806" ht="16.5" customHeight="1" spans="1:9">
      <c r="A806" s="99"/>
      <c r="B806" s="178"/>
      <c r="C806" s="100" t="s">
        <v>690</v>
      </c>
      <c r="D806" s="192">
        <v>35</v>
      </c>
      <c r="E806" s="197"/>
      <c r="F806" s="192">
        <v>0</v>
      </c>
      <c r="G806" s="212"/>
      <c r="H806" s="212"/>
      <c r="I806" s="188"/>
    </row>
    <row r="807" ht="16.5" customHeight="1" spans="1:9">
      <c r="A807" s="99"/>
      <c r="B807" s="178"/>
      <c r="C807" s="174" t="s">
        <v>109</v>
      </c>
      <c r="D807" s="175">
        <v>897</v>
      </c>
      <c r="E807" s="176">
        <f>SUM(E798:E806)</f>
        <v>2</v>
      </c>
      <c r="F807" s="176">
        <f>SUM(F798:F806)</f>
        <v>1</v>
      </c>
      <c r="G807" s="176">
        <f>SUM(G798:G806)</f>
        <v>1</v>
      </c>
      <c r="H807" s="177"/>
      <c r="I807" s="188"/>
    </row>
    <row r="808" ht="16.5" customHeight="1" spans="1:9">
      <c r="A808" s="99"/>
      <c r="B808" s="178" t="s">
        <v>691</v>
      </c>
      <c r="C808" s="100" t="s">
        <v>692</v>
      </c>
      <c r="D808" s="192">
        <v>156</v>
      </c>
      <c r="E808" s="193">
        <v>1</v>
      </c>
      <c r="F808" s="192">
        <v>0</v>
      </c>
      <c r="G808" s="211">
        <v>0</v>
      </c>
      <c r="H808" s="211" t="s">
        <v>44</v>
      </c>
      <c r="I808" s="188"/>
    </row>
    <row r="809" ht="16.5" customHeight="1" spans="1:9">
      <c r="A809" s="99"/>
      <c r="B809" s="178"/>
      <c r="C809" s="100" t="s">
        <v>693</v>
      </c>
      <c r="D809" s="192">
        <v>210</v>
      </c>
      <c r="E809" s="195"/>
      <c r="F809" s="192">
        <v>1</v>
      </c>
      <c r="G809" s="210"/>
      <c r="H809" s="210"/>
      <c r="I809" s="187" t="s">
        <v>54</v>
      </c>
    </row>
    <row r="810" ht="16.5" customHeight="1" spans="1:9">
      <c r="A810" s="99"/>
      <c r="B810" s="178"/>
      <c r="C810" s="100" t="s">
        <v>694</v>
      </c>
      <c r="D810" s="192">
        <v>199</v>
      </c>
      <c r="E810" s="195"/>
      <c r="F810" s="192">
        <v>0</v>
      </c>
      <c r="G810" s="210"/>
      <c r="H810" s="210"/>
      <c r="I810" s="188"/>
    </row>
    <row r="811" ht="16.5" customHeight="1" spans="1:9">
      <c r="A811" s="99"/>
      <c r="B811" s="178"/>
      <c r="C811" s="100" t="s">
        <v>695</v>
      </c>
      <c r="D811" s="192">
        <v>157</v>
      </c>
      <c r="E811" s="195"/>
      <c r="F811" s="192">
        <v>0</v>
      </c>
      <c r="G811" s="210"/>
      <c r="H811" s="210"/>
      <c r="I811" s="188"/>
    </row>
    <row r="812" ht="16.5" customHeight="1" spans="1:9">
      <c r="A812" s="99"/>
      <c r="B812" s="178"/>
      <c r="C812" s="100" t="s">
        <v>696</v>
      </c>
      <c r="D812" s="192">
        <v>162</v>
      </c>
      <c r="E812" s="195"/>
      <c r="F812" s="192">
        <v>0</v>
      </c>
      <c r="G812" s="210"/>
      <c r="H812" s="210"/>
      <c r="I812" s="188"/>
    </row>
    <row r="813" ht="16.5" customHeight="1" spans="1:9">
      <c r="A813" s="99"/>
      <c r="B813" s="178"/>
      <c r="C813" s="100" t="s">
        <v>697</v>
      </c>
      <c r="D813" s="192">
        <v>139</v>
      </c>
      <c r="E813" s="195"/>
      <c r="F813" s="192">
        <v>0</v>
      </c>
      <c r="G813" s="210"/>
      <c r="H813" s="210"/>
      <c r="I813" s="188"/>
    </row>
    <row r="814" ht="16.5" customHeight="1" spans="1:9">
      <c r="A814" s="99"/>
      <c r="B814" s="178"/>
      <c r="C814" s="100" t="s">
        <v>698</v>
      </c>
      <c r="D814" s="192">
        <v>44</v>
      </c>
      <c r="E814" s="195"/>
      <c r="F814" s="192">
        <v>0</v>
      </c>
      <c r="G814" s="210"/>
      <c r="H814" s="210"/>
      <c r="I814" s="188"/>
    </row>
    <row r="815" ht="16.5" customHeight="1" spans="1:9">
      <c r="A815" s="99"/>
      <c r="B815" s="178"/>
      <c r="C815" s="100" t="s">
        <v>699</v>
      </c>
      <c r="D815" s="192">
        <v>229</v>
      </c>
      <c r="E815" s="197"/>
      <c r="F815" s="192">
        <v>0</v>
      </c>
      <c r="G815" s="212"/>
      <c r="H815" s="212"/>
      <c r="I815" s="188"/>
    </row>
    <row r="816" ht="16.5" customHeight="1" spans="1:9">
      <c r="A816" s="128"/>
      <c r="B816" s="178"/>
      <c r="C816" s="174" t="s">
        <v>109</v>
      </c>
      <c r="D816" s="175">
        <f>SUM(D808:D815)</f>
        <v>1296</v>
      </c>
      <c r="E816" s="176">
        <f>SUM(E808:E815)</f>
        <v>1</v>
      </c>
      <c r="F816" s="176">
        <f>SUM(F808:F815)</f>
        <v>1</v>
      </c>
      <c r="G816" s="176">
        <f>SUM(G808:G815)</f>
        <v>0</v>
      </c>
      <c r="H816" s="177"/>
      <c r="I816" s="188"/>
    </row>
    <row r="817" s="1" customFormat="1" ht="20.25" customHeight="1" spans="1:9">
      <c r="A817" s="19" t="s">
        <v>25</v>
      </c>
      <c r="B817" s="20" t="s">
        <v>26</v>
      </c>
      <c r="C817" s="21" t="s">
        <v>27</v>
      </c>
      <c r="D817" s="22" t="s">
        <v>3</v>
      </c>
      <c r="E817" s="23" t="s">
        <v>28</v>
      </c>
      <c r="F817" s="24" t="s">
        <v>29</v>
      </c>
      <c r="G817" s="24"/>
      <c r="H817" s="25" t="s">
        <v>30</v>
      </c>
      <c r="I817" s="51" t="s">
        <v>7</v>
      </c>
    </row>
    <row r="818" s="1" customFormat="1" ht="29.25" customHeight="1" spans="1:9">
      <c r="A818" s="26"/>
      <c r="B818" s="27"/>
      <c r="C818" s="28"/>
      <c r="D818" s="29"/>
      <c r="E818" s="30"/>
      <c r="F818" s="24" t="s">
        <v>31</v>
      </c>
      <c r="G818" s="24" t="s">
        <v>32</v>
      </c>
      <c r="H818" s="25"/>
      <c r="I818" s="52"/>
    </row>
    <row r="819" spans="1:9">
      <c r="A819" s="92" t="s">
        <v>18</v>
      </c>
      <c r="B819" s="178" t="s">
        <v>700</v>
      </c>
      <c r="C819" s="100" t="s">
        <v>701</v>
      </c>
      <c r="D819" s="192">
        <v>131</v>
      </c>
      <c r="E819" s="193">
        <v>4</v>
      </c>
      <c r="F819" s="192">
        <v>0</v>
      </c>
      <c r="G819" s="211">
        <v>2</v>
      </c>
      <c r="H819" s="211" t="s">
        <v>44</v>
      </c>
      <c r="I819" s="188"/>
    </row>
    <row r="820" spans="1:9">
      <c r="A820" s="99"/>
      <c r="B820" s="178"/>
      <c r="C820" s="100" t="s">
        <v>702</v>
      </c>
      <c r="D820" s="192">
        <v>512</v>
      </c>
      <c r="E820" s="197"/>
      <c r="F820" s="192">
        <v>2</v>
      </c>
      <c r="G820" s="212"/>
      <c r="H820" s="212"/>
      <c r="I820" s="188"/>
    </row>
    <row r="821" spans="1:9">
      <c r="A821" s="99"/>
      <c r="B821" s="178"/>
      <c r="C821" s="100" t="s">
        <v>703</v>
      </c>
      <c r="D821" s="192">
        <v>143</v>
      </c>
      <c r="E821" s="193">
        <v>1</v>
      </c>
      <c r="F821" s="192">
        <v>0</v>
      </c>
      <c r="G821" s="211">
        <v>0</v>
      </c>
      <c r="H821" s="211" t="s">
        <v>44</v>
      </c>
      <c r="I821" s="187" t="s">
        <v>54</v>
      </c>
    </row>
    <row r="822" spans="1:9">
      <c r="A822" s="99"/>
      <c r="B822" s="178"/>
      <c r="C822" s="100" t="s">
        <v>704</v>
      </c>
      <c r="D822" s="192">
        <v>133</v>
      </c>
      <c r="E822" s="197"/>
      <c r="F822" s="192">
        <v>1</v>
      </c>
      <c r="G822" s="212"/>
      <c r="H822" s="212"/>
      <c r="I822" s="188"/>
    </row>
    <row r="823" spans="1:9">
      <c r="A823" s="99"/>
      <c r="B823" s="178"/>
      <c r="C823" s="100" t="s">
        <v>705</v>
      </c>
      <c r="D823" s="192">
        <v>457</v>
      </c>
      <c r="E823" s="194">
        <v>1</v>
      </c>
      <c r="F823" s="192">
        <v>1</v>
      </c>
      <c r="G823" s="192">
        <v>0</v>
      </c>
      <c r="H823" s="192" t="s">
        <v>44</v>
      </c>
      <c r="I823" s="188"/>
    </row>
    <row r="824" spans="1:9">
      <c r="A824" s="99"/>
      <c r="B824" s="178"/>
      <c r="C824" s="100" t="s">
        <v>706</v>
      </c>
      <c r="D824" s="192">
        <v>117</v>
      </c>
      <c r="E824" s="193">
        <v>1</v>
      </c>
      <c r="F824" s="192">
        <v>1</v>
      </c>
      <c r="G824" s="211">
        <v>0</v>
      </c>
      <c r="H824" s="211" t="s">
        <v>44</v>
      </c>
      <c r="I824" s="188"/>
    </row>
    <row r="825" spans="1:9">
      <c r="A825" s="99"/>
      <c r="B825" s="178"/>
      <c r="C825" s="100" t="s">
        <v>707</v>
      </c>
      <c r="D825" s="192">
        <v>116</v>
      </c>
      <c r="E825" s="197"/>
      <c r="F825" s="192">
        <v>0</v>
      </c>
      <c r="G825" s="212"/>
      <c r="H825" s="212"/>
      <c r="I825" s="188"/>
    </row>
    <row r="826" spans="1:9">
      <c r="A826" s="99"/>
      <c r="B826" s="178"/>
      <c r="C826" s="174" t="s">
        <v>109</v>
      </c>
      <c r="D826" s="175">
        <f>SUM(D819:D825)</f>
        <v>1609</v>
      </c>
      <c r="E826" s="176">
        <f>SUM(E819:E825)</f>
        <v>7</v>
      </c>
      <c r="F826" s="176">
        <f>SUM(F819:F825)</f>
        <v>5</v>
      </c>
      <c r="G826" s="176">
        <f>SUM(G819:G825)</f>
        <v>2</v>
      </c>
      <c r="H826" s="177"/>
      <c r="I826" s="188"/>
    </row>
    <row r="827" spans="1:9">
      <c r="A827" s="99"/>
      <c r="B827" s="178" t="s">
        <v>708</v>
      </c>
      <c r="C827" s="100" t="s">
        <v>709</v>
      </c>
      <c r="D827" s="192">
        <v>1526</v>
      </c>
      <c r="E827" s="194">
        <v>10</v>
      </c>
      <c r="F827" s="192">
        <v>10</v>
      </c>
      <c r="G827" s="192">
        <v>0</v>
      </c>
      <c r="H827" s="192" t="s">
        <v>44</v>
      </c>
      <c r="I827" s="187" t="s">
        <v>54</v>
      </c>
    </row>
    <row r="828" spans="1:9">
      <c r="A828" s="99"/>
      <c r="B828" s="178"/>
      <c r="C828" s="100" t="s">
        <v>710</v>
      </c>
      <c r="D828" s="192">
        <v>57</v>
      </c>
      <c r="E828" s="194">
        <v>1</v>
      </c>
      <c r="F828" s="192">
        <v>0</v>
      </c>
      <c r="G828" s="192">
        <v>1</v>
      </c>
      <c r="H828" s="211" t="s">
        <v>44</v>
      </c>
      <c r="I828" s="188"/>
    </row>
    <row r="829" spans="1:9">
      <c r="A829" s="99"/>
      <c r="B829" s="178"/>
      <c r="C829" s="100" t="s">
        <v>711</v>
      </c>
      <c r="D829" s="192">
        <v>181</v>
      </c>
      <c r="E829" s="194"/>
      <c r="F829" s="192">
        <v>0</v>
      </c>
      <c r="G829" s="192"/>
      <c r="H829" s="210"/>
      <c r="I829" s="188"/>
    </row>
    <row r="830" spans="1:9">
      <c r="A830" s="99"/>
      <c r="B830" s="178"/>
      <c r="C830" s="100" t="s">
        <v>712</v>
      </c>
      <c r="D830" s="192">
        <v>133</v>
      </c>
      <c r="E830" s="194"/>
      <c r="F830" s="192">
        <v>0</v>
      </c>
      <c r="G830" s="192"/>
      <c r="H830" s="210"/>
      <c r="I830" s="188"/>
    </row>
    <row r="831" spans="1:9">
      <c r="A831" s="99"/>
      <c r="B831" s="178"/>
      <c r="C831" s="100" t="s">
        <v>713</v>
      </c>
      <c r="D831" s="192">
        <v>175</v>
      </c>
      <c r="E831" s="194"/>
      <c r="F831" s="192">
        <v>0</v>
      </c>
      <c r="G831" s="192"/>
      <c r="H831" s="210"/>
      <c r="I831" s="188"/>
    </row>
    <row r="832" spans="1:9">
      <c r="A832" s="99"/>
      <c r="B832" s="178"/>
      <c r="C832" s="100" t="s">
        <v>714</v>
      </c>
      <c r="D832" s="192">
        <v>82</v>
      </c>
      <c r="E832" s="194"/>
      <c r="F832" s="192">
        <v>0</v>
      </c>
      <c r="G832" s="192"/>
      <c r="H832" s="210"/>
      <c r="I832" s="188"/>
    </row>
    <row r="833" spans="1:9">
      <c r="A833" s="99"/>
      <c r="B833" s="178"/>
      <c r="C833" s="100" t="s">
        <v>715</v>
      </c>
      <c r="D833" s="192">
        <v>57</v>
      </c>
      <c r="E833" s="194"/>
      <c r="F833" s="192">
        <v>0</v>
      </c>
      <c r="G833" s="192"/>
      <c r="H833" s="210"/>
      <c r="I833" s="188"/>
    </row>
    <row r="834" spans="1:9">
      <c r="A834" s="99"/>
      <c r="B834" s="178"/>
      <c r="C834" s="100" t="s">
        <v>716</v>
      </c>
      <c r="D834" s="192">
        <v>32</v>
      </c>
      <c r="E834" s="194"/>
      <c r="F834" s="192">
        <v>0</v>
      </c>
      <c r="G834" s="192"/>
      <c r="H834" s="212"/>
      <c r="I834" s="188"/>
    </row>
    <row r="835" spans="1:9">
      <c r="A835" s="128"/>
      <c r="B835" s="178"/>
      <c r="C835" s="174" t="s">
        <v>109</v>
      </c>
      <c r="D835" s="175">
        <f>SUM(D827:D834)</f>
        <v>2243</v>
      </c>
      <c r="E835" s="176">
        <f>SUM(E827:E834)</f>
        <v>11</v>
      </c>
      <c r="F835" s="176">
        <f>SUM(F827:F834)</f>
        <v>10</v>
      </c>
      <c r="G835" s="176">
        <f>SUM(G827:G834)</f>
        <v>1</v>
      </c>
      <c r="H835" s="177"/>
      <c r="I835" s="188"/>
    </row>
    <row r="836" ht="18" customHeight="1" spans="1:9">
      <c r="A836" s="131"/>
      <c r="B836" s="201" t="s">
        <v>132</v>
      </c>
      <c r="C836" s="202"/>
      <c r="D836" s="203">
        <f>D835+D826+D816+D807+D797+D786+D780+D770+D763+D756+D750+D744+D740</f>
        <v>16372</v>
      </c>
      <c r="E836" s="204">
        <f>E740+E744+E756+E750+E763+E770+E780+E786+E797+E807+E816+E826+E835</f>
        <v>75</v>
      </c>
      <c r="F836" s="204">
        <f>F740+F744+F756+F750+F763+F770+F780+F786+F797+F807+F816+F826+F835</f>
        <v>58</v>
      </c>
      <c r="G836" s="204">
        <f>G740+G744+G756+G750+G763+G770+G780+G786+G797+G807+G816+G826+G835</f>
        <v>17</v>
      </c>
      <c r="H836" s="133"/>
      <c r="I836" s="133"/>
    </row>
    <row r="837" s="8" customFormat="1" spans="1:11">
      <c r="A837" s="167"/>
      <c r="B837" s="225"/>
      <c r="C837" s="226"/>
      <c r="D837" s="227"/>
      <c r="E837" s="225"/>
      <c r="F837" s="225"/>
      <c r="G837" s="225"/>
      <c r="H837" s="168"/>
      <c r="I837" s="168"/>
      <c r="J837" s="9"/>
      <c r="K837" s="9"/>
    </row>
    <row r="838" s="8" customFormat="1" spans="1:11">
      <c r="A838" s="167"/>
      <c r="B838" s="225"/>
      <c r="C838" s="226"/>
      <c r="D838" s="227"/>
      <c r="E838" s="225"/>
      <c r="F838" s="225"/>
      <c r="G838" s="225"/>
      <c r="H838" s="168"/>
      <c r="I838" s="168"/>
      <c r="J838" s="9"/>
      <c r="K838" s="9"/>
    </row>
    <row r="839" s="8" customFormat="1" spans="1:11">
      <c r="A839" s="167"/>
      <c r="B839" s="225"/>
      <c r="C839" s="226"/>
      <c r="D839" s="227"/>
      <c r="E839" s="225"/>
      <c r="F839" s="225"/>
      <c r="G839" s="225"/>
      <c r="H839" s="168"/>
      <c r="I839" s="168"/>
      <c r="J839" s="9"/>
      <c r="K839" s="9"/>
    </row>
    <row r="840" s="8" customFormat="1" spans="1:11">
      <c r="A840" s="167"/>
      <c r="B840" s="225"/>
      <c r="C840" s="226"/>
      <c r="D840" s="227"/>
      <c r="E840" s="225"/>
      <c r="F840" s="225"/>
      <c r="G840" s="225"/>
      <c r="H840" s="168"/>
      <c r="I840" s="168"/>
      <c r="J840" s="9"/>
      <c r="K840" s="9"/>
    </row>
    <row r="841" s="8" customFormat="1" spans="1:11">
      <c r="A841" s="167"/>
      <c r="B841" s="225"/>
      <c r="C841" s="226"/>
      <c r="D841" s="227"/>
      <c r="E841" s="225"/>
      <c r="F841" s="225"/>
      <c r="G841" s="225"/>
      <c r="H841" s="168"/>
      <c r="I841" s="168"/>
      <c r="J841" s="9"/>
      <c r="K841" s="9"/>
    </row>
    <row r="842" s="8" customFormat="1" spans="1:11">
      <c r="A842" s="167"/>
      <c r="B842" s="225"/>
      <c r="C842" s="226"/>
      <c r="D842" s="227"/>
      <c r="E842" s="225"/>
      <c r="F842" s="225"/>
      <c r="G842" s="225"/>
      <c r="H842" s="168"/>
      <c r="I842" s="168"/>
      <c r="J842" s="9"/>
      <c r="K842" s="9"/>
    </row>
    <row r="843" s="8" customFormat="1" spans="1:11">
      <c r="A843" s="167"/>
      <c r="B843" s="225"/>
      <c r="C843" s="226"/>
      <c r="D843" s="227"/>
      <c r="E843" s="225"/>
      <c r="F843" s="225"/>
      <c r="G843" s="225"/>
      <c r="H843" s="168"/>
      <c r="I843" s="168"/>
      <c r="J843" s="9"/>
      <c r="K843" s="9"/>
    </row>
    <row r="844" s="8" customFormat="1" spans="1:11">
      <c r="A844" s="167"/>
      <c r="B844" s="225"/>
      <c r="C844" s="226"/>
      <c r="D844" s="227"/>
      <c r="E844" s="225"/>
      <c r="F844" s="225"/>
      <c r="G844" s="225"/>
      <c r="H844" s="168"/>
      <c r="I844" s="168"/>
      <c r="J844" s="9"/>
      <c r="K844" s="9"/>
    </row>
    <row r="845" s="8" customFormat="1" spans="1:11">
      <c r="A845" s="167"/>
      <c r="B845" s="225"/>
      <c r="C845" s="226"/>
      <c r="D845" s="227"/>
      <c r="E845" s="225"/>
      <c r="F845" s="225"/>
      <c r="G845" s="225"/>
      <c r="H845" s="168"/>
      <c r="I845" s="168"/>
      <c r="J845" s="9"/>
      <c r="K845" s="9"/>
    </row>
    <row r="846" s="8" customFormat="1" spans="1:11">
      <c r="A846" s="167"/>
      <c r="B846" s="225"/>
      <c r="C846" s="226"/>
      <c r="D846" s="227"/>
      <c r="E846" s="225"/>
      <c r="F846" s="225"/>
      <c r="G846" s="225"/>
      <c r="H846" s="168"/>
      <c r="I846" s="168"/>
      <c r="J846" s="9"/>
      <c r="K846" s="9"/>
    </row>
    <row r="847" s="8" customFormat="1" spans="1:11">
      <c r="A847" s="167"/>
      <c r="B847" s="225"/>
      <c r="C847" s="226"/>
      <c r="D847" s="227"/>
      <c r="E847" s="225"/>
      <c r="F847" s="225"/>
      <c r="G847" s="225"/>
      <c r="H847" s="168"/>
      <c r="I847" s="168"/>
      <c r="J847" s="9"/>
      <c r="K847" s="9"/>
    </row>
    <row r="848" s="8" customFormat="1" spans="1:11">
      <c r="A848" s="167"/>
      <c r="B848" s="225"/>
      <c r="C848" s="226"/>
      <c r="D848" s="227"/>
      <c r="E848" s="225"/>
      <c r="F848" s="225"/>
      <c r="G848" s="225"/>
      <c r="H848" s="168"/>
      <c r="I848" s="168"/>
      <c r="J848" s="9"/>
      <c r="K848" s="9"/>
    </row>
    <row r="849" s="8" customFormat="1" spans="1:11">
      <c r="A849" s="167"/>
      <c r="B849" s="225"/>
      <c r="C849" s="226"/>
      <c r="D849" s="227"/>
      <c r="E849" s="225"/>
      <c r="F849" s="225"/>
      <c r="G849" s="225"/>
      <c r="H849" s="168"/>
      <c r="I849" s="168"/>
      <c r="J849" s="9"/>
      <c r="K849" s="9"/>
    </row>
    <row r="850" s="8" customFormat="1" spans="1:11">
      <c r="A850" s="167"/>
      <c r="B850" s="225"/>
      <c r="C850" s="226"/>
      <c r="D850" s="227"/>
      <c r="E850" s="225"/>
      <c r="F850" s="225"/>
      <c r="G850" s="225"/>
      <c r="H850" s="168"/>
      <c r="I850" s="168"/>
      <c r="J850" s="9"/>
      <c r="K850" s="9"/>
    </row>
    <row r="851" s="8" customFormat="1" spans="1:11">
      <c r="A851" s="167"/>
      <c r="B851" s="225"/>
      <c r="C851" s="226"/>
      <c r="D851" s="227"/>
      <c r="E851" s="225"/>
      <c r="F851" s="225"/>
      <c r="G851" s="225"/>
      <c r="H851" s="168"/>
      <c r="I851" s="168"/>
      <c r="J851" s="9"/>
      <c r="K851" s="9"/>
    </row>
    <row r="852" s="8" customFormat="1" spans="1:11">
      <c r="A852" s="167"/>
      <c r="B852" s="225"/>
      <c r="C852" s="226"/>
      <c r="D852" s="227"/>
      <c r="E852" s="225"/>
      <c r="F852" s="225"/>
      <c r="G852" s="225"/>
      <c r="H852" s="168"/>
      <c r="I852" s="168"/>
      <c r="J852" s="9"/>
      <c r="K852" s="9"/>
    </row>
    <row r="853" s="8" customFormat="1" spans="1:11">
      <c r="A853" s="167"/>
      <c r="B853" s="225"/>
      <c r="C853" s="226"/>
      <c r="D853" s="227"/>
      <c r="E853" s="225"/>
      <c r="F853" s="225"/>
      <c r="G853" s="225"/>
      <c r="H853" s="168"/>
      <c r="I853" s="168"/>
      <c r="J853" s="9"/>
      <c r="K853" s="9"/>
    </row>
    <row r="854" s="8" customFormat="1" spans="1:11">
      <c r="A854" s="167"/>
      <c r="B854" s="225"/>
      <c r="C854" s="226"/>
      <c r="D854" s="227"/>
      <c r="E854" s="225"/>
      <c r="F854" s="225"/>
      <c r="G854" s="225"/>
      <c r="H854" s="168"/>
      <c r="I854" s="168"/>
      <c r="J854" s="9"/>
      <c r="K854" s="9"/>
    </row>
    <row r="855" s="8" customFormat="1" spans="1:11">
      <c r="A855" s="167"/>
      <c r="B855" s="225"/>
      <c r="C855" s="226"/>
      <c r="D855" s="227"/>
      <c r="E855" s="225"/>
      <c r="F855" s="225"/>
      <c r="G855" s="225"/>
      <c r="H855" s="168"/>
      <c r="I855" s="168"/>
      <c r="J855" s="9"/>
      <c r="K855" s="9"/>
    </row>
    <row r="856" s="8" customFormat="1" spans="1:11">
      <c r="A856" s="167"/>
      <c r="B856" s="225"/>
      <c r="C856" s="226"/>
      <c r="D856" s="227"/>
      <c r="E856" s="225"/>
      <c r="F856" s="225"/>
      <c r="G856" s="225"/>
      <c r="H856" s="168"/>
      <c r="I856" s="168"/>
      <c r="J856" s="9"/>
      <c r="K856" s="9"/>
    </row>
    <row r="857" s="8" customFormat="1" spans="1:11">
      <c r="A857" s="167"/>
      <c r="B857" s="225"/>
      <c r="C857" s="226"/>
      <c r="D857" s="227"/>
      <c r="E857" s="225"/>
      <c r="F857" s="225"/>
      <c r="G857" s="225"/>
      <c r="H857" s="168"/>
      <c r="I857" s="168"/>
      <c r="J857" s="9"/>
      <c r="K857" s="9"/>
    </row>
    <row r="858" s="8" customFormat="1" spans="1:11">
      <c r="A858" s="167"/>
      <c r="B858" s="225"/>
      <c r="C858" s="226"/>
      <c r="D858" s="227"/>
      <c r="E858" s="225"/>
      <c r="F858" s="225"/>
      <c r="G858" s="225"/>
      <c r="H858" s="168"/>
      <c r="I858" s="168"/>
      <c r="J858" s="9"/>
      <c r="K858" s="9"/>
    </row>
    <row r="859" s="8" customFormat="1" spans="1:11">
      <c r="A859" s="167"/>
      <c r="B859" s="225"/>
      <c r="C859" s="226"/>
      <c r="D859" s="227"/>
      <c r="E859" s="225"/>
      <c r="F859" s="225"/>
      <c r="G859" s="225"/>
      <c r="H859" s="168"/>
      <c r="I859" s="168"/>
      <c r="J859" s="9"/>
      <c r="K859" s="9"/>
    </row>
    <row r="860" s="8" customFormat="1" spans="1:11">
      <c r="A860" s="167"/>
      <c r="B860" s="225"/>
      <c r="C860" s="226"/>
      <c r="D860" s="227"/>
      <c r="E860" s="225"/>
      <c r="F860" s="225"/>
      <c r="G860" s="225"/>
      <c r="H860" s="168"/>
      <c r="I860" s="168"/>
      <c r="J860" s="9"/>
      <c r="K860" s="9"/>
    </row>
    <row r="861" s="8" customFormat="1" spans="1:11">
      <c r="A861" s="167"/>
      <c r="B861" s="225"/>
      <c r="C861" s="226"/>
      <c r="D861" s="227"/>
      <c r="E861" s="225"/>
      <c r="F861" s="225"/>
      <c r="G861" s="225"/>
      <c r="H861" s="168"/>
      <c r="I861" s="168"/>
      <c r="J861" s="9"/>
      <c r="K861" s="9"/>
    </row>
    <row r="862" s="8" customFormat="1" spans="1:11">
      <c r="A862" s="167"/>
      <c r="B862" s="225"/>
      <c r="C862" s="226"/>
      <c r="D862" s="227"/>
      <c r="E862" s="225"/>
      <c r="F862" s="225"/>
      <c r="G862" s="225"/>
      <c r="H862" s="168"/>
      <c r="I862" s="168"/>
      <c r="J862" s="9"/>
      <c r="K862" s="9"/>
    </row>
    <row r="863" s="8" customFormat="1" spans="1:11">
      <c r="A863" s="167"/>
      <c r="B863" s="225"/>
      <c r="C863" s="226"/>
      <c r="D863" s="227"/>
      <c r="E863" s="225"/>
      <c r="F863" s="225"/>
      <c r="G863" s="225"/>
      <c r="H863" s="168"/>
      <c r="I863" s="168"/>
      <c r="J863" s="9"/>
      <c r="K863" s="9"/>
    </row>
    <row r="864" s="8" customFormat="1" spans="1:11">
      <c r="A864" s="167"/>
      <c r="B864" s="225"/>
      <c r="C864" s="226"/>
      <c r="D864" s="227"/>
      <c r="E864" s="225"/>
      <c r="F864" s="225"/>
      <c r="G864" s="225"/>
      <c r="H864" s="168"/>
      <c r="I864" s="168"/>
      <c r="J864" s="9"/>
      <c r="K864" s="9"/>
    </row>
    <row r="865" s="8" customFormat="1" spans="1:11">
      <c r="A865" s="167"/>
      <c r="B865" s="225"/>
      <c r="C865" s="226"/>
      <c r="D865" s="227"/>
      <c r="E865" s="225"/>
      <c r="F865" s="225"/>
      <c r="G865" s="225"/>
      <c r="H865" s="168"/>
      <c r="I865" s="168"/>
      <c r="J865" s="9"/>
      <c r="K865" s="9"/>
    </row>
    <row r="866" s="8" customFormat="1" spans="1:11">
      <c r="A866" s="167"/>
      <c r="B866" s="225"/>
      <c r="C866" s="226"/>
      <c r="D866" s="227"/>
      <c r="E866" s="225"/>
      <c r="F866" s="225"/>
      <c r="G866" s="225"/>
      <c r="H866" s="168"/>
      <c r="I866" s="168"/>
      <c r="J866" s="9"/>
      <c r="K866" s="9"/>
    </row>
    <row r="867" s="8" customFormat="1" spans="1:11">
      <c r="A867" s="167"/>
      <c r="B867" s="225"/>
      <c r="C867" s="226"/>
      <c r="D867" s="227"/>
      <c r="E867" s="225"/>
      <c r="F867" s="225"/>
      <c r="G867" s="225"/>
      <c r="H867" s="168"/>
      <c r="I867" s="168"/>
      <c r="J867" s="9"/>
      <c r="K867" s="9"/>
    </row>
    <row r="868" s="8" customFormat="1" spans="1:11">
      <c r="A868" s="167"/>
      <c r="B868" s="225"/>
      <c r="C868" s="226"/>
      <c r="D868" s="227"/>
      <c r="E868" s="225"/>
      <c r="F868" s="225"/>
      <c r="G868" s="225"/>
      <c r="H868" s="168"/>
      <c r="I868" s="168"/>
      <c r="J868" s="9"/>
      <c r="K868" s="9"/>
    </row>
    <row r="869" ht="29.25" customHeight="1" spans="1:10">
      <c r="A869" s="15" t="s">
        <v>717</v>
      </c>
      <c r="B869" s="15"/>
      <c r="C869" s="15"/>
      <c r="D869" s="15"/>
      <c r="E869" s="15"/>
      <c r="F869" s="15"/>
      <c r="G869" s="15"/>
      <c r="H869" s="15"/>
      <c r="I869" s="15"/>
      <c r="J869" s="49"/>
    </row>
    <row r="870" ht="19.5" customHeight="1" spans="1:9">
      <c r="A870" s="16" t="s">
        <v>24</v>
      </c>
      <c r="B870" s="16"/>
      <c r="C870" s="16"/>
      <c r="D870" s="16"/>
      <c r="E870" s="17"/>
      <c r="F870" s="17"/>
      <c r="G870" s="17"/>
      <c r="H870" s="18"/>
      <c r="I870" s="50"/>
    </row>
    <row r="871" s="1" customFormat="1" ht="20.25" customHeight="1" spans="1:9">
      <c r="A871" s="19" t="s">
        <v>25</v>
      </c>
      <c r="B871" s="20" t="s">
        <v>26</v>
      </c>
      <c r="C871" s="21" t="s">
        <v>27</v>
      </c>
      <c r="D871" s="22" t="s">
        <v>3</v>
      </c>
      <c r="E871" s="23" t="s">
        <v>28</v>
      </c>
      <c r="F871" s="24" t="s">
        <v>29</v>
      </c>
      <c r="G871" s="24"/>
      <c r="H871" s="25" t="s">
        <v>30</v>
      </c>
      <c r="I871" s="51" t="s">
        <v>7</v>
      </c>
    </row>
    <row r="872" s="1" customFormat="1" ht="29.25" customHeight="1" spans="1:9">
      <c r="A872" s="26"/>
      <c r="B872" s="27"/>
      <c r="C872" s="28"/>
      <c r="D872" s="29"/>
      <c r="E872" s="30"/>
      <c r="F872" s="24" t="s">
        <v>31</v>
      </c>
      <c r="G872" s="24" t="s">
        <v>32</v>
      </c>
      <c r="H872" s="25"/>
      <c r="I872" s="52"/>
    </row>
    <row r="873" ht="17.25" customHeight="1" spans="1:9">
      <c r="A873" s="228" t="s">
        <v>20</v>
      </c>
      <c r="B873" s="229" t="s">
        <v>718</v>
      </c>
      <c r="C873" s="230" t="s">
        <v>719</v>
      </c>
      <c r="D873" s="231">
        <v>236</v>
      </c>
      <c r="E873" s="232">
        <v>2</v>
      </c>
      <c r="F873" s="233">
        <v>0</v>
      </c>
      <c r="G873" s="232">
        <v>2</v>
      </c>
      <c r="H873" s="211" t="s">
        <v>44</v>
      </c>
      <c r="I873" s="260"/>
    </row>
    <row r="874" ht="17.25" customHeight="1" spans="1:9">
      <c r="A874" s="234"/>
      <c r="B874" s="229"/>
      <c r="C874" s="230" t="s">
        <v>535</v>
      </c>
      <c r="D874" s="231">
        <v>155</v>
      </c>
      <c r="E874" s="232"/>
      <c r="F874" s="233">
        <v>0</v>
      </c>
      <c r="G874" s="232"/>
      <c r="H874" s="210"/>
      <c r="I874" s="260"/>
    </row>
    <row r="875" ht="17.25" customHeight="1" spans="1:9">
      <c r="A875" s="234"/>
      <c r="B875" s="229"/>
      <c r="C875" s="230" t="s">
        <v>306</v>
      </c>
      <c r="D875" s="231">
        <v>223</v>
      </c>
      <c r="E875" s="232"/>
      <c r="F875" s="233">
        <v>0</v>
      </c>
      <c r="G875" s="232"/>
      <c r="H875" s="210"/>
      <c r="I875" s="260"/>
    </row>
    <row r="876" ht="17.25" customHeight="1" spans="1:9">
      <c r="A876" s="234"/>
      <c r="B876" s="229"/>
      <c r="C876" s="230" t="s">
        <v>720</v>
      </c>
      <c r="D876" s="231">
        <v>227</v>
      </c>
      <c r="E876" s="232"/>
      <c r="F876" s="233">
        <v>0</v>
      </c>
      <c r="G876" s="232"/>
      <c r="H876" s="210"/>
      <c r="I876" s="260"/>
    </row>
    <row r="877" ht="17.25" customHeight="1" spans="1:9">
      <c r="A877" s="234"/>
      <c r="B877" s="229"/>
      <c r="C877" s="230" t="s">
        <v>557</v>
      </c>
      <c r="D877" s="231">
        <v>272</v>
      </c>
      <c r="E877" s="232"/>
      <c r="F877" s="233">
        <v>0</v>
      </c>
      <c r="G877" s="232"/>
      <c r="H877" s="210"/>
      <c r="I877" s="260"/>
    </row>
    <row r="878" ht="17.25" customHeight="1" spans="1:9">
      <c r="A878" s="234"/>
      <c r="B878" s="229"/>
      <c r="C878" s="230" t="s">
        <v>721</v>
      </c>
      <c r="D878" s="231">
        <v>128</v>
      </c>
      <c r="E878" s="232"/>
      <c r="F878" s="233">
        <v>0</v>
      </c>
      <c r="G878" s="232"/>
      <c r="H878" s="212"/>
      <c r="I878" s="260"/>
    </row>
    <row r="879" ht="17.25" customHeight="1" spans="1:9">
      <c r="A879" s="234"/>
      <c r="B879" s="229"/>
      <c r="C879" s="230" t="s">
        <v>416</v>
      </c>
      <c r="D879" s="231">
        <v>398</v>
      </c>
      <c r="E879" s="232">
        <f>F879+G879</f>
        <v>6</v>
      </c>
      <c r="F879" s="235">
        <v>5</v>
      </c>
      <c r="G879" s="236">
        <v>1</v>
      </c>
      <c r="H879" s="211" t="s">
        <v>44</v>
      </c>
      <c r="I879" s="261"/>
    </row>
    <row r="880" ht="17.25" customHeight="1" spans="1:9">
      <c r="A880" s="234"/>
      <c r="B880" s="229"/>
      <c r="C880" s="230" t="s">
        <v>722</v>
      </c>
      <c r="D880" s="231">
        <v>210</v>
      </c>
      <c r="E880" s="232"/>
      <c r="F880" s="235"/>
      <c r="G880" s="236"/>
      <c r="H880" s="212"/>
      <c r="I880" s="260"/>
    </row>
    <row r="881" ht="17.25" customHeight="1" spans="1:9">
      <c r="A881" s="234"/>
      <c r="B881" s="229"/>
      <c r="C881" s="237" t="s">
        <v>109</v>
      </c>
      <c r="D881" s="238">
        <v>1849</v>
      </c>
      <c r="E881" s="239">
        <f>SUM(E873:E880)</f>
        <v>8</v>
      </c>
      <c r="F881" s="239">
        <f>SUM(F873:F880)</f>
        <v>5</v>
      </c>
      <c r="G881" s="239">
        <f>SUM(G873:G880)</f>
        <v>3</v>
      </c>
      <c r="H881" s="192"/>
      <c r="I881" s="262"/>
    </row>
    <row r="882" ht="17.25" customHeight="1" spans="1:9">
      <c r="A882" s="234"/>
      <c r="B882" s="229" t="s">
        <v>723</v>
      </c>
      <c r="C882" s="240" t="s">
        <v>724</v>
      </c>
      <c r="D882" s="231">
        <v>1439</v>
      </c>
      <c r="E882" s="241">
        <f>F882+G882</f>
        <v>51</v>
      </c>
      <c r="F882" s="235">
        <v>47</v>
      </c>
      <c r="G882" s="242">
        <v>4</v>
      </c>
      <c r="H882" s="192" t="s">
        <v>35</v>
      </c>
      <c r="I882" s="263" t="s">
        <v>54</v>
      </c>
    </row>
    <row r="883" ht="17.25" customHeight="1" spans="1:9">
      <c r="A883" s="234"/>
      <c r="B883" s="229"/>
      <c r="C883" s="240" t="s">
        <v>725</v>
      </c>
      <c r="D883" s="231">
        <v>539</v>
      </c>
      <c r="E883" s="243">
        <f>F883+G883</f>
        <v>3</v>
      </c>
      <c r="F883" s="235">
        <v>2</v>
      </c>
      <c r="G883" s="244">
        <v>1</v>
      </c>
      <c r="H883" s="192" t="s">
        <v>44</v>
      </c>
      <c r="I883" s="260"/>
    </row>
    <row r="884" ht="17.25" customHeight="1" spans="1:9">
      <c r="A884" s="234"/>
      <c r="B884" s="229"/>
      <c r="C884" s="240" t="s">
        <v>726</v>
      </c>
      <c r="D884" s="231">
        <v>175</v>
      </c>
      <c r="E884" s="245">
        <v>1</v>
      </c>
      <c r="F884" s="235">
        <v>0</v>
      </c>
      <c r="G884" s="245">
        <v>1</v>
      </c>
      <c r="H884" s="211" t="s">
        <v>44</v>
      </c>
      <c r="I884" s="260"/>
    </row>
    <row r="885" ht="17.25" customHeight="1" spans="1:9">
      <c r="A885" s="234"/>
      <c r="B885" s="229"/>
      <c r="C885" s="240" t="s">
        <v>727</v>
      </c>
      <c r="D885" s="231">
        <v>324</v>
      </c>
      <c r="E885" s="246"/>
      <c r="F885" s="235">
        <v>0</v>
      </c>
      <c r="G885" s="246"/>
      <c r="H885" s="210"/>
      <c r="I885" s="260"/>
    </row>
    <row r="886" ht="17.25" customHeight="1" spans="1:9">
      <c r="A886" s="234"/>
      <c r="B886" s="229"/>
      <c r="C886" s="240" t="s">
        <v>728</v>
      </c>
      <c r="D886" s="231">
        <v>372</v>
      </c>
      <c r="E886" s="247"/>
      <c r="F886" s="235">
        <v>0</v>
      </c>
      <c r="G886" s="247"/>
      <c r="H886" s="212"/>
      <c r="I886" s="260"/>
    </row>
    <row r="887" ht="17.25" customHeight="1" spans="1:9">
      <c r="A887" s="234"/>
      <c r="B887" s="229"/>
      <c r="C887" s="240" t="s">
        <v>729</v>
      </c>
      <c r="D887" s="231">
        <v>368</v>
      </c>
      <c r="E887" s="243">
        <f>F887+G887</f>
        <v>2</v>
      </c>
      <c r="F887" s="235">
        <v>2</v>
      </c>
      <c r="G887" s="244">
        <v>0</v>
      </c>
      <c r="H887" s="192" t="s">
        <v>44</v>
      </c>
      <c r="I887" s="260"/>
    </row>
    <row r="888" ht="17.25" customHeight="1" spans="1:9">
      <c r="A888" s="234"/>
      <c r="B888" s="229"/>
      <c r="C888" s="248" t="s">
        <v>730</v>
      </c>
      <c r="D888" s="249" t="s">
        <v>731</v>
      </c>
      <c r="E888" s="243">
        <f>F888+G888</f>
        <v>3</v>
      </c>
      <c r="F888" s="244">
        <v>0</v>
      </c>
      <c r="G888" s="244">
        <v>3</v>
      </c>
      <c r="H888" s="192" t="s">
        <v>44</v>
      </c>
      <c r="I888" s="260"/>
    </row>
    <row r="889" ht="17.25" customHeight="1" spans="1:9">
      <c r="A889" s="234"/>
      <c r="B889" s="229"/>
      <c r="C889" s="250" t="s">
        <v>109</v>
      </c>
      <c r="D889" s="251">
        <v>3217</v>
      </c>
      <c r="E889" s="252">
        <f>SUM(E882:E888)</f>
        <v>60</v>
      </c>
      <c r="F889" s="252">
        <f>SUM(F882:F888)</f>
        <v>51</v>
      </c>
      <c r="G889" s="252">
        <f>SUM(G882:G888)</f>
        <v>9</v>
      </c>
      <c r="H889" s="192"/>
      <c r="I889" s="264"/>
    </row>
    <row r="890" ht="17.25" customHeight="1" spans="1:9">
      <c r="A890" s="234"/>
      <c r="B890" s="229" t="s">
        <v>732</v>
      </c>
      <c r="C890" s="240" t="s">
        <v>733</v>
      </c>
      <c r="D890" s="231">
        <v>360</v>
      </c>
      <c r="E890" s="253">
        <v>2</v>
      </c>
      <c r="F890" s="254">
        <v>0</v>
      </c>
      <c r="G890" s="255">
        <v>1</v>
      </c>
      <c r="H890" s="211" t="s">
        <v>44</v>
      </c>
      <c r="I890" s="260"/>
    </row>
    <row r="891" ht="17.25" customHeight="1" spans="1:9">
      <c r="A891" s="234"/>
      <c r="B891" s="229"/>
      <c r="C891" s="240" t="s">
        <v>614</v>
      </c>
      <c r="D891" s="231">
        <v>308</v>
      </c>
      <c r="E891" s="256"/>
      <c r="F891" s="254">
        <v>1</v>
      </c>
      <c r="G891" s="257"/>
      <c r="H891" s="210"/>
      <c r="I891" s="260"/>
    </row>
    <row r="892" ht="17.25" customHeight="1" spans="1:9">
      <c r="A892" s="234"/>
      <c r="B892" s="229"/>
      <c r="C892" s="240" t="s">
        <v>734</v>
      </c>
      <c r="D892" s="231">
        <v>310</v>
      </c>
      <c r="E892" s="258"/>
      <c r="F892" s="254">
        <v>0</v>
      </c>
      <c r="G892" s="259"/>
      <c r="H892" s="212"/>
      <c r="I892" s="260"/>
    </row>
    <row r="893" ht="17.25" customHeight="1" spans="1:9">
      <c r="A893" s="234"/>
      <c r="B893" s="229"/>
      <c r="C893" s="240" t="s">
        <v>735</v>
      </c>
      <c r="D893" s="231">
        <v>293</v>
      </c>
      <c r="E893" s="254">
        <v>3</v>
      </c>
      <c r="F893" s="254">
        <v>3</v>
      </c>
      <c r="G893" s="236">
        <v>0</v>
      </c>
      <c r="H893" s="192" t="s">
        <v>44</v>
      </c>
      <c r="I893" s="263" t="s">
        <v>54</v>
      </c>
    </row>
    <row r="894" ht="20.25" customHeight="1" spans="1:9">
      <c r="A894" s="234"/>
      <c r="B894" s="229"/>
      <c r="C894" s="240" t="s">
        <v>736</v>
      </c>
      <c r="D894" s="231">
        <v>271</v>
      </c>
      <c r="E894" s="253">
        <v>1</v>
      </c>
      <c r="F894" s="254">
        <v>0</v>
      </c>
      <c r="G894" s="255">
        <v>1</v>
      </c>
      <c r="H894" s="211" t="s">
        <v>44</v>
      </c>
      <c r="I894" s="260"/>
    </row>
    <row r="895" ht="20.25" customHeight="1" spans="1:9">
      <c r="A895" s="234"/>
      <c r="B895" s="229"/>
      <c r="C895" s="240" t="s">
        <v>737</v>
      </c>
      <c r="D895" s="231">
        <v>190</v>
      </c>
      <c r="E895" s="256"/>
      <c r="F895" s="254">
        <v>0</v>
      </c>
      <c r="G895" s="257"/>
      <c r="H895" s="210"/>
      <c r="I895" s="260"/>
    </row>
    <row r="896" ht="20.25" customHeight="1" spans="1:9">
      <c r="A896" s="234"/>
      <c r="B896" s="229"/>
      <c r="C896" s="240" t="s">
        <v>738</v>
      </c>
      <c r="D896" s="231">
        <v>183</v>
      </c>
      <c r="E896" s="256"/>
      <c r="F896" s="254">
        <v>0</v>
      </c>
      <c r="G896" s="257"/>
      <c r="H896" s="210"/>
      <c r="I896" s="260"/>
    </row>
    <row r="897" ht="20.25" customHeight="1" spans="1:9">
      <c r="A897" s="234"/>
      <c r="B897" s="229"/>
      <c r="C897" s="240" t="s">
        <v>739</v>
      </c>
      <c r="D897" s="231">
        <v>143</v>
      </c>
      <c r="E897" s="256"/>
      <c r="F897" s="254">
        <v>0</v>
      </c>
      <c r="G897" s="257"/>
      <c r="H897" s="210"/>
      <c r="I897" s="260"/>
    </row>
    <row r="898" ht="20.25" customHeight="1" spans="1:9">
      <c r="A898" s="234"/>
      <c r="B898" s="229"/>
      <c r="C898" s="240" t="s">
        <v>740</v>
      </c>
      <c r="D898" s="231">
        <v>157</v>
      </c>
      <c r="E898" s="256"/>
      <c r="F898" s="254">
        <v>0</v>
      </c>
      <c r="G898" s="257"/>
      <c r="H898" s="210"/>
      <c r="I898" s="260"/>
    </row>
    <row r="899" ht="20.25" customHeight="1" spans="1:9">
      <c r="A899" s="234"/>
      <c r="B899" s="229"/>
      <c r="C899" s="240" t="s">
        <v>741</v>
      </c>
      <c r="D899" s="231">
        <v>222</v>
      </c>
      <c r="E899" s="258"/>
      <c r="F899" s="254">
        <v>0</v>
      </c>
      <c r="G899" s="259"/>
      <c r="H899" s="212"/>
      <c r="I899" s="260"/>
    </row>
    <row r="900" ht="20.25" customHeight="1" spans="1:9">
      <c r="A900" s="234"/>
      <c r="B900" s="229"/>
      <c r="C900" s="265" t="s">
        <v>109</v>
      </c>
      <c r="D900" s="238">
        <v>2437</v>
      </c>
      <c r="E900" s="239">
        <f>SUM(E890:E899)</f>
        <v>6</v>
      </c>
      <c r="F900" s="239">
        <f>SUM(F890:F899)</f>
        <v>4</v>
      </c>
      <c r="G900" s="239">
        <f>SUM(G890:G899)</f>
        <v>2</v>
      </c>
      <c r="H900" s="192"/>
      <c r="I900" s="262"/>
    </row>
    <row r="901" ht="20.25" customHeight="1" spans="1:9">
      <c r="A901" s="234"/>
      <c r="B901" s="266" t="s">
        <v>742</v>
      </c>
      <c r="C901" s="240" t="s">
        <v>743</v>
      </c>
      <c r="D901" s="231">
        <v>185</v>
      </c>
      <c r="E901" s="255">
        <v>2</v>
      </c>
      <c r="F901" s="233">
        <v>0</v>
      </c>
      <c r="G901" s="255">
        <v>1</v>
      </c>
      <c r="H901" s="192" t="s">
        <v>44</v>
      </c>
      <c r="I901" s="260"/>
    </row>
    <row r="902" ht="20.25" customHeight="1" spans="1:9">
      <c r="A902" s="234"/>
      <c r="B902" s="267"/>
      <c r="C902" s="240" t="s">
        <v>744</v>
      </c>
      <c r="D902" s="231">
        <v>311</v>
      </c>
      <c r="E902" s="257"/>
      <c r="F902" s="233">
        <v>1</v>
      </c>
      <c r="G902" s="257"/>
      <c r="H902" s="192"/>
      <c r="I902" s="260"/>
    </row>
    <row r="903" ht="20.25" customHeight="1" spans="1:9">
      <c r="A903" s="234"/>
      <c r="B903" s="267"/>
      <c r="C903" s="240" t="s">
        <v>745</v>
      </c>
      <c r="D903" s="231">
        <v>324</v>
      </c>
      <c r="E903" s="257"/>
      <c r="F903" s="233">
        <v>0</v>
      </c>
      <c r="G903" s="257"/>
      <c r="H903" s="192"/>
      <c r="I903" s="260"/>
    </row>
    <row r="904" ht="20.25" customHeight="1" spans="1:9">
      <c r="A904" s="234"/>
      <c r="B904" s="267"/>
      <c r="C904" s="240" t="s">
        <v>746</v>
      </c>
      <c r="D904" s="231">
        <v>183</v>
      </c>
      <c r="E904" s="259"/>
      <c r="F904" s="233">
        <v>0</v>
      </c>
      <c r="G904" s="259"/>
      <c r="H904" s="192"/>
      <c r="I904" s="260"/>
    </row>
    <row r="905" ht="20.25" customHeight="1" spans="1:9">
      <c r="A905" s="234"/>
      <c r="B905" s="267"/>
      <c r="C905" s="240" t="s">
        <v>747</v>
      </c>
      <c r="D905" s="231">
        <v>675</v>
      </c>
      <c r="E905" s="236">
        <v>3</v>
      </c>
      <c r="F905" s="233">
        <v>2</v>
      </c>
      <c r="G905" s="236">
        <v>1</v>
      </c>
      <c r="H905" s="192" t="s">
        <v>44</v>
      </c>
      <c r="I905" s="263" t="s">
        <v>54</v>
      </c>
    </row>
    <row r="906" ht="20.25" customHeight="1" spans="1:9">
      <c r="A906" s="234"/>
      <c r="B906" s="267"/>
      <c r="C906" s="240" t="s">
        <v>748</v>
      </c>
      <c r="D906" s="231">
        <v>458</v>
      </c>
      <c r="E906" s="268">
        <v>2</v>
      </c>
      <c r="F906" s="233">
        <v>1</v>
      </c>
      <c r="G906" s="268">
        <v>1</v>
      </c>
      <c r="H906" s="192" t="s">
        <v>44</v>
      </c>
      <c r="I906" s="260"/>
    </row>
    <row r="907" ht="20.25" customHeight="1" spans="1:9">
      <c r="A907" s="234"/>
      <c r="B907" s="267"/>
      <c r="C907" s="240" t="s">
        <v>749</v>
      </c>
      <c r="D907" s="231">
        <v>375</v>
      </c>
      <c r="E907" s="268">
        <v>3</v>
      </c>
      <c r="F907" s="233">
        <v>2</v>
      </c>
      <c r="G907" s="268">
        <v>1</v>
      </c>
      <c r="H907" s="192" t="s">
        <v>44</v>
      </c>
      <c r="I907" s="260"/>
    </row>
    <row r="908" ht="20.25" customHeight="1" spans="1:9">
      <c r="A908" s="234"/>
      <c r="B908" s="267"/>
      <c r="C908" s="240" t="s">
        <v>750</v>
      </c>
      <c r="D908" s="231">
        <v>360</v>
      </c>
      <c r="E908" s="236">
        <v>1</v>
      </c>
      <c r="F908" s="235">
        <v>0</v>
      </c>
      <c r="G908" s="236">
        <v>1</v>
      </c>
      <c r="H908" s="192" t="s">
        <v>44</v>
      </c>
      <c r="I908" s="260"/>
    </row>
    <row r="909" ht="20.25" customHeight="1" spans="1:9">
      <c r="A909" s="269"/>
      <c r="B909" s="270"/>
      <c r="C909" s="271" t="s">
        <v>109</v>
      </c>
      <c r="D909" s="272">
        <v>2871</v>
      </c>
      <c r="E909" s="273">
        <f>SUM(E901:E908)</f>
        <v>11</v>
      </c>
      <c r="F909" s="273">
        <f>SUM(F901:F908)</f>
        <v>6</v>
      </c>
      <c r="G909" s="273">
        <f>SUM(G901:G908)</f>
        <v>5</v>
      </c>
      <c r="H909" s="192"/>
      <c r="I909" s="262"/>
    </row>
    <row r="910" s="1" customFormat="1" ht="20.25" customHeight="1" spans="1:9">
      <c r="A910" s="19" t="s">
        <v>25</v>
      </c>
      <c r="B910" s="20" t="s">
        <v>26</v>
      </c>
      <c r="C910" s="21" t="s">
        <v>27</v>
      </c>
      <c r="D910" s="22" t="s">
        <v>3</v>
      </c>
      <c r="E910" s="23" t="s">
        <v>28</v>
      </c>
      <c r="F910" s="24" t="s">
        <v>29</v>
      </c>
      <c r="G910" s="24"/>
      <c r="H910" s="25" t="s">
        <v>30</v>
      </c>
      <c r="I910" s="51" t="s">
        <v>7</v>
      </c>
    </row>
    <row r="911" s="1" customFormat="1" ht="29.25" customHeight="1" spans="1:9">
      <c r="A911" s="26"/>
      <c r="B911" s="27"/>
      <c r="C911" s="28"/>
      <c r="D911" s="29"/>
      <c r="E911" s="30"/>
      <c r="F911" s="24" t="s">
        <v>31</v>
      </c>
      <c r="G911" s="24" t="s">
        <v>32</v>
      </c>
      <c r="H911" s="25"/>
      <c r="I911" s="52"/>
    </row>
    <row r="912" ht="21" customHeight="1" spans="1:9">
      <c r="A912" s="228" t="s">
        <v>20</v>
      </c>
      <c r="B912" s="266" t="s">
        <v>751</v>
      </c>
      <c r="C912" s="230" t="s">
        <v>752</v>
      </c>
      <c r="D912" s="231">
        <v>218</v>
      </c>
      <c r="E912" s="235">
        <v>1</v>
      </c>
      <c r="F912" s="235">
        <v>1</v>
      </c>
      <c r="G912" s="236">
        <v>0</v>
      </c>
      <c r="H912" s="192" t="s">
        <v>44</v>
      </c>
      <c r="I912" s="263" t="s">
        <v>54</v>
      </c>
    </row>
    <row r="913" ht="21" customHeight="1" spans="1:9">
      <c r="A913" s="234"/>
      <c r="B913" s="267"/>
      <c r="C913" s="230" t="s">
        <v>753</v>
      </c>
      <c r="D913" s="231">
        <v>457</v>
      </c>
      <c r="E913" s="235">
        <v>1</v>
      </c>
      <c r="F913" s="235">
        <v>1</v>
      </c>
      <c r="G913" s="236">
        <v>0</v>
      </c>
      <c r="H913" s="192" t="s">
        <v>44</v>
      </c>
      <c r="I913" s="260"/>
    </row>
    <row r="914" ht="21" customHeight="1" spans="1:9">
      <c r="A914" s="234"/>
      <c r="B914" s="267"/>
      <c r="C914" s="274" t="s">
        <v>754</v>
      </c>
      <c r="D914" s="275">
        <v>325</v>
      </c>
      <c r="E914" s="235">
        <v>1</v>
      </c>
      <c r="F914" s="235">
        <v>1</v>
      </c>
      <c r="G914" s="236">
        <v>0</v>
      </c>
      <c r="H914" s="192" t="s">
        <v>44</v>
      </c>
      <c r="I914" s="260"/>
    </row>
    <row r="915" ht="21" customHeight="1" spans="1:9">
      <c r="A915" s="234"/>
      <c r="B915" s="267"/>
      <c r="C915" s="230" t="s">
        <v>755</v>
      </c>
      <c r="D915" s="231">
        <v>534</v>
      </c>
      <c r="E915" s="235">
        <v>1</v>
      </c>
      <c r="F915" s="235">
        <v>0</v>
      </c>
      <c r="G915" s="236">
        <v>1</v>
      </c>
      <c r="H915" s="192" t="s">
        <v>44</v>
      </c>
      <c r="I915" s="260"/>
    </row>
    <row r="916" ht="21" customHeight="1" spans="1:9">
      <c r="A916" s="234"/>
      <c r="B916" s="267"/>
      <c r="C916" s="230" t="s">
        <v>756</v>
      </c>
      <c r="D916" s="231">
        <v>563</v>
      </c>
      <c r="E916" s="235">
        <v>1</v>
      </c>
      <c r="F916" s="235">
        <v>0</v>
      </c>
      <c r="G916" s="236">
        <v>1</v>
      </c>
      <c r="H916" s="192" t="s">
        <v>44</v>
      </c>
      <c r="I916" s="260"/>
    </row>
    <row r="917" ht="21" customHeight="1" spans="1:9">
      <c r="A917" s="234"/>
      <c r="B917" s="267"/>
      <c r="C917" s="230" t="s">
        <v>757</v>
      </c>
      <c r="D917" s="231">
        <v>183</v>
      </c>
      <c r="E917" s="276">
        <v>1</v>
      </c>
      <c r="F917" s="235">
        <v>0</v>
      </c>
      <c r="G917" s="255">
        <v>1</v>
      </c>
      <c r="H917" s="211" t="s">
        <v>44</v>
      </c>
      <c r="I917" s="260"/>
    </row>
    <row r="918" ht="21" customHeight="1" spans="1:9">
      <c r="A918" s="234"/>
      <c r="B918" s="267"/>
      <c r="C918" s="230" t="s">
        <v>758</v>
      </c>
      <c r="D918" s="231">
        <v>508</v>
      </c>
      <c r="E918" s="277"/>
      <c r="F918" s="235">
        <v>0</v>
      </c>
      <c r="G918" s="257"/>
      <c r="H918" s="210"/>
      <c r="I918" s="260"/>
    </row>
    <row r="919" ht="21" customHeight="1" spans="1:9">
      <c r="A919" s="234"/>
      <c r="B919" s="267"/>
      <c r="C919" s="274" t="s">
        <v>759</v>
      </c>
      <c r="D919" s="275">
        <v>256</v>
      </c>
      <c r="E919" s="277"/>
      <c r="F919" s="235">
        <v>0</v>
      </c>
      <c r="G919" s="257"/>
      <c r="H919" s="210"/>
      <c r="I919" s="260"/>
    </row>
    <row r="920" ht="21" customHeight="1" spans="1:9">
      <c r="A920" s="234"/>
      <c r="B920" s="267"/>
      <c r="C920" s="274" t="s">
        <v>760</v>
      </c>
      <c r="D920" s="275">
        <v>296</v>
      </c>
      <c r="E920" s="277"/>
      <c r="F920" s="235">
        <v>0</v>
      </c>
      <c r="G920" s="257"/>
      <c r="H920" s="210"/>
      <c r="I920" s="260"/>
    </row>
    <row r="921" ht="21" customHeight="1" spans="1:9">
      <c r="A921" s="234"/>
      <c r="B921" s="267"/>
      <c r="C921" s="274" t="s">
        <v>761</v>
      </c>
      <c r="D921" s="275">
        <v>236</v>
      </c>
      <c r="E921" s="278"/>
      <c r="F921" s="235">
        <v>0</v>
      </c>
      <c r="G921" s="259"/>
      <c r="H921" s="212"/>
      <c r="I921" s="260"/>
    </row>
    <row r="922" ht="21" customHeight="1" spans="1:9">
      <c r="A922" s="234"/>
      <c r="B922" s="270"/>
      <c r="C922" s="271" t="s">
        <v>109</v>
      </c>
      <c r="D922" s="272">
        <v>3576</v>
      </c>
      <c r="E922" s="279">
        <f>SUM(E912:E921)</f>
        <v>6</v>
      </c>
      <c r="F922" s="279">
        <f>SUM(F912:F921)</f>
        <v>3</v>
      </c>
      <c r="G922" s="279">
        <f>SUM(G912:G921)</f>
        <v>3</v>
      </c>
      <c r="H922" s="192"/>
      <c r="I922" s="284"/>
    </row>
    <row r="923" ht="21" customHeight="1" spans="1:9">
      <c r="A923" s="234"/>
      <c r="B923" s="266" t="s">
        <v>762</v>
      </c>
      <c r="C923" s="230" t="s">
        <v>763</v>
      </c>
      <c r="D923" s="231">
        <v>304</v>
      </c>
      <c r="E923" s="236">
        <v>1</v>
      </c>
      <c r="F923" s="235">
        <v>1</v>
      </c>
      <c r="G923" s="232">
        <v>0</v>
      </c>
      <c r="H923" s="192" t="s">
        <v>44</v>
      </c>
      <c r="I923" s="263" t="s">
        <v>54</v>
      </c>
    </row>
    <row r="924" ht="21" customHeight="1" spans="1:9">
      <c r="A924" s="234"/>
      <c r="B924" s="267"/>
      <c r="C924" s="230" t="s">
        <v>469</v>
      </c>
      <c r="D924" s="231">
        <v>298</v>
      </c>
      <c r="E924" s="255">
        <v>1</v>
      </c>
      <c r="F924" s="235">
        <v>0</v>
      </c>
      <c r="G924" s="280">
        <v>1</v>
      </c>
      <c r="H924" s="211" t="s">
        <v>44</v>
      </c>
      <c r="I924" s="260"/>
    </row>
    <row r="925" ht="21" customHeight="1" spans="1:9">
      <c r="A925" s="234"/>
      <c r="B925" s="267"/>
      <c r="C925" s="230" t="s">
        <v>764</v>
      </c>
      <c r="D925" s="231">
        <v>117</v>
      </c>
      <c r="E925" s="257"/>
      <c r="F925" s="235">
        <v>0</v>
      </c>
      <c r="G925" s="281"/>
      <c r="H925" s="210"/>
      <c r="I925" s="260"/>
    </row>
    <row r="926" ht="21" customHeight="1" spans="1:9">
      <c r="A926" s="234"/>
      <c r="B926" s="267"/>
      <c r="C926" s="230" t="s">
        <v>408</v>
      </c>
      <c r="D926" s="231">
        <v>106</v>
      </c>
      <c r="E926" s="257"/>
      <c r="F926" s="235">
        <v>0</v>
      </c>
      <c r="G926" s="281"/>
      <c r="H926" s="210"/>
      <c r="I926" s="260"/>
    </row>
    <row r="927" ht="21" customHeight="1" spans="1:9">
      <c r="A927" s="234"/>
      <c r="B927" s="267"/>
      <c r="C927" s="230" t="s">
        <v>765</v>
      </c>
      <c r="D927" s="231">
        <v>108</v>
      </c>
      <c r="E927" s="257"/>
      <c r="F927" s="235">
        <v>0</v>
      </c>
      <c r="G927" s="281"/>
      <c r="H927" s="210"/>
      <c r="I927" s="260"/>
    </row>
    <row r="928" ht="21" customHeight="1" spans="1:9">
      <c r="A928" s="234"/>
      <c r="B928" s="267"/>
      <c r="C928" s="230" t="s">
        <v>766</v>
      </c>
      <c r="D928" s="231">
        <v>59</v>
      </c>
      <c r="E928" s="259"/>
      <c r="F928" s="235">
        <v>0</v>
      </c>
      <c r="G928" s="282"/>
      <c r="H928" s="212"/>
      <c r="I928" s="260"/>
    </row>
    <row r="929" ht="21" customHeight="1" spans="1:9">
      <c r="A929" s="234"/>
      <c r="B929" s="270"/>
      <c r="C929" s="271" t="s">
        <v>109</v>
      </c>
      <c r="D929" s="272">
        <v>992</v>
      </c>
      <c r="E929" s="283">
        <f>SUM(E923:E928)</f>
        <v>2</v>
      </c>
      <c r="F929" s="283">
        <f>SUM(F923:F928)</f>
        <v>1</v>
      </c>
      <c r="G929" s="283">
        <f>SUM(G923:G928)</f>
        <v>1</v>
      </c>
      <c r="H929" s="192"/>
      <c r="I929" s="260"/>
    </row>
    <row r="930" ht="21" customHeight="1" spans="1:9">
      <c r="A930" s="234"/>
      <c r="B930" s="266" t="s">
        <v>767</v>
      </c>
      <c r="C930" s="230" t="s">
        <v>768</v>
      </c>
      <c r="D930" s="231">
        <v>681</v>
      </c>
      <c r="E930" s="236">
        <v>4</v>
      </c>
      <c r="F930" s="235">
        <v>3</v>
      </c>
      <c r="G930" s="232">
        <v>1</v>
      </c>
      <c r="H930" s="192" t="s">
        <v>44</v>
      </c>
      <c r="I930" s="263" t="s">
        <v>54</v>
      </c>
    </row>
    <row r="931" ht="21" customHeight="1" spans="1:9">
      <c r="A931" s="234"/>
      <c r="B931" s="267"/>
      <c r="C931" s="230" t="s">
        <v>769</v>
      </c>
      <c r="D931" s="231">
        <v>378</v>
      </c>
      <c r="E931" s="236">
        <v>1</v>
      </c>
      <c r="F931" s="235">
        <v>1</v>
      </c>
      <c r="G931" s="232">
        <v>0</v>
      </c>
      <c r="H931" s="192" t="s">
        <v>44</v>
      </c>
      <c r="I931" s="260"/>
    </row>
    <row r="932" ht="21" customHeight="1" spans="1:9">
      <c r="A932" s="234"/>
      <c r="B932" s="267"/>
      <c r="C932" s="230" t="s">
        <v>770</v>
      </c>
      <c r="D932" s="231">
        <v>762</v>
      </c>
      <c r="E932" s="236">
        <v>1</v>
      </c>
      <c r="F932" s="235">
        <v>1</v>
      </c>
      <c r="G932" s="232">
        <v>0</v>
      </c>
      <c r="H932" s="192" t="s">
        <v>44</v>
      </c>
      <c r="I932" s="260"/>
    </row>
    <row r="933" ht="21" customHeight="1" spans="1:9">
      <c r="A933" s="234"/>
      <c r="B933" s="267"/>
      <c r="C933" s="230" t="s">
        <v>771</v>
      </c>
      <c r="D933" s="231">
        <v>262</v>
      </c>
      <c r="E933" s="255">
        <v>1</v>
      </c>
      <c r="F933" s="235">
        <v>0</v>
      </c>
      <c r="G933" s="280">
        <v>1</v>
      </c>
      <c r="H933" s="211" t="s">
        <v>44</v>
      </c>
      <c r="I933" s="260"/>
    </row>
    <row r="934" ht="21" customHeight="1" spans="1:9">
      <c r="A934" s="234"/>
      <c r="B934" s="267"/>
      <c r="C934" s="230" t="s">
        <v>772</v>
      </c>
      <c r="D934" s="231">
        <v>403</v>
      </c>
      <c r="E934" s="257"/>
      <c r="F934" s="235">
        <v>0</v>
      </c>
      <c r="G934" s="281"/>
      <c r="H934" s="210"/>
      <c r="I934" s="260"/>
    </row>
    <row r="935" ht="21" customHeight="1" spans="1:9">
      <c r="A935" s="234"/>
      <c r="B935" s="267"/>
      <c r="C935" s="230" t="s">
        <v>773</v>
      </c>
      <c r="D935" s="231">
        <v>370</v>
      </c>
      <c r="E935" s="257"/>
      <c r="F935" s="235">
        <v>0</v>
      </c>
      <c r="G935" s="281"/>
      <c r="H935" s="210"/>
      <c r="I935" s="260"/>
    </row>
    <row r="936" ht="21" customHeight="1" spans="1:9">
      <c r="A936" s="234"/>
      <c r="B936" s="267"/>
      <c r="C936" s="230" t="s">
        <v>774</v>
      </c>
      <c r="D936" s="231">
        <v>182</v>
      </c>
      <c r="E936" s="259"/>
      <c r="F936" s="235">
        <v>0</v>
      </c>
      <c r="G936" s="282"/>
      <c r="H936" s="212"/>
      <c r="I936" s="260"/>
    </row>
    <row r="937" ht="21" customHeight="1" spans="1:9">
      <c r="A937" s="234"/>
      <c r="B937" s="270"/>
      <c r="C937" s="271" t="s">
        <v>109</v>
      </c>
      <c r="D937" s="272">
        <v>3038</v>
      </c>
      <c r="E937" s="273">
        <f>SUM(E930:E936)</f>
        <v>7</v>
      </c>
      <c r="F937" s="273">
        <f>SUM(F930:F936)</f>
        <v>5</v>
      </c>
      <c r="G937" s="273">
        <f>SUM(G930:G936)</f>
        <v>2</v>
      </c>
      <c r="H937" s="192"/>
      <c r="I937" s="262"/>
    </row>
    <row r="938" ht="21.75" customHeight="1" spans="1:9">
      <c r="A938" s="234"/>
      <c r="B938" s="266" t="s">
        <v>775</v>
      </c>
      <c r="C938" s="230" t="s">
        <v>776</v>
      </c>
      <c r="D938" s="231">
        <v>154</v>
      </c>
      <c r="E938" s="236">
        <v>1</v>
      </c>
      <c r="F938" s="235">
        <v>0</v>
      </c>
      <c r="G938" s="236">
        <v>1</v>
      </c>
      <c r="H938" s="211" t="s">
        <v>44</v>
      </c>
      <c r="I938" s="260"/>
    </row>
    <row r="939" ht="21.75" customHeight="1" spans="1:9">
      <c r="A939" s="234"/>
      <c r="B939" s="267"/>
      <c r="C939" s="230" t="s">
        <v>777</v>
      </c>
      <c r="D939" s="231">
        <v>120</v>
      </c>
      <c r="E939" s="236"/>
      <c r="F939" s="235">
        <v>0</v>
      </c>
      <c r="G939" s="236"/>
      <c r="H939" s="210"/>
      <c r="I939" s="260"/>
    </row>
    <row r="940" ht="21.75" customHeight="1" spans="1:9">
      <c r="A940" s="234"/>
      <c r="B940" s="267"/>
      <c r="C940" s="230" t="s">
        <v>778</v>
      </c>
      <c r="D940" s="231">
        <v>159</v>
      </c>
      <c r="E940" s="236"/>
      <c r="F940" s="235">
        <v>0</v>
      </c>
      <c r="G940" s="236"/>
      <c r="H940" s="210"/>
      <c r="I940" s="260"/>
    </row>
    <row r="941" ht="21.75" customHeight="1" spans="1:9">
      <c r="A941" s="234"/>
      <c r="B941" s="267"/>
      <c r="C941" s="230" t="s">
        <v>779</v>
      </c>
      <c r="D941" s="231">
        <v>267</v>
      </c>
      <c r="E941" s="236"/>
      <c r="F941" s="235">
        <v>0</v>
      </c>
      <c r="G941" s="236"/>
      <c r="H941" s="210"/>
      <c r="I941" s="260"/>
    </row>
    <row r="942" ht="21.75" customHeight="1" spans="1:9">
      <c r="A942" s="234"/>
      <c r="B942" s="267"/>
      <c r="C942" s="230" t="s">
        <v>780</v>
      </c>
      <c r="D942" s="231">
        <v>159</v>
      </c>
      <c r="E942" s="236"/>
      <c r="F942" s="235">
        <v>0</v>
      </c>
      <c r="G942" s="236"/>
      <c r="H942" s="210"/>
      <c r="I942" s="260"/>
    </row>
    <row r="943" ht="21.75" customHeight="1" spans="1:9">
      <c r="A943" s="234"/>
      <c r="B943" s="267"/>
      <c r="C943" s="230" t="s">
        <v>781</v>
      </c>
      <c r="D943" s="231">
        <v>386</v>
      </c>
      <c r="E943" s="236"/>
      <c r="F943" s="235">
        <v>0</v>
      </c>
      <c r="G943" s="236"/>
      <c r="H943" s="210"/>
      <c r="I943" s="263" t="s">
        <v>54</v>
      </c>
    </row>
    <row r="944" ht="21.75" customHeight="1" spans="1:9">
      <c r="A944" s="234"/>
      <c r="B944" s="267"/>
      <c r="C944" s="230" t="s">
        <v>782</v>
      </c>
      <c r="D944" s="231">
        <v>258</v>
      </c>
      <c r="E944" s="236"/>
      <c r="F944" s="235">
        <v>0</v>
      </c>
      <c r="G944" s="236"/>
      <c r="H944" s="212"/>
      <c r="I944" s="260"/>
    </row>
    <row r="945" ht="21" customHeight="1" spans="1:9">
      <c r="A945" s="269"/>
      <c r="B945" s="270"/>
      <c r="C945" s="271" t="s">
        <v>109</v>
      </c>
      <c r="D945" s="272">
        <v>1503</v>
      </c>
      <c r="E945" s="273">
        <f>F945+G945</f>
        <v>1</v>
      </c>
      <c r="F945" s="273">
        <f>SUM(F938:F944)</f>
        <v>0</v>
      </c>
      <c r="G945" s="273">
        <v>1</v>
      </c>
      <c r="H945" s="192"/>
      <c r="I945" s="262"/>
    </row>
    <row r="946" s="1" customFormat="1" ht="20.25" customHeight="1" spans="1:9">
      <c r="A946" s="19" t="s">
        <v>25</v>
      </c>
      <c r="B946" s="20" t="s">
        <v>26</v>
      </c>
      <c r="C946" s="21" t="s">
        <v>27</v>
      </c>
      <c r="D946" s="22" t="s">
        <v>3</v>
      </c>
      <c r="E946" s="23" t="s">
        <v>28</v>
      </c>
      <c r="F946" s="24" t="s">
        <v>29</v>
      </c>
      <c r="G946" s="24"/>
      <c r="H946" s="25" t="s">
        <v>30</v>
      </c>
      <c r="I946" s="51" t="s">
        <v>7</v>
      </c>
    </row>
    <row r="947" s="1" customFormat="1" ht="29.25" customHeight="1" spans="1:9">
      <c r="A947" s="26"/>
      <c r="B947" s="27"/>
      <c r="C947" s="28"/>
      <c r="D947" s="29"/>
      <c r="E947" s="30"/>
      <c r="F947" s="24" t="s">
        <v>31</v>
      </c>
      <c r="G947" s="24" t="s">
        <v>32</v>
      </c>
      <c r="H947" s="25"/>
      <c r="I947" s="52"/>
    </row>
    <row r="948" ht="18.75" spans="1:9">
      <c r="A948" s="228" t="s">
        <v>20</v>
      </c>
      <c r="B948" s="266" t="s">
        <v>783</v>
      </c>
      <c r="C948" s="230" t="s">
        <v>784</v>
      </c>
      <c r="D948" s="231">
        <v>303</v>
      </c>
      <c r="E948" s="232">
        <v>1</v>
      </c>
      <c r="F948" s="235">
        <v>1</v>
      </c>
      <c r="G948" s="236">
        <v>0</v>
      </c>
      <c r="H948" s="192" t="s">
        <v>44</v>
      </c>
      <c r="I948" s="260"/>
    </row>
    <row r="949" ht="18.75" spans="1:9">
      <c r="A949" s="234"/>
      <c r="B949" s="267"/>
      <c r="C949" s="230" t="s">
        <v>785</v>
      </c>
      <c r="D949" s="231">
        <v>543</v>
      </c>
      <c r="E949" s="232">
        <v>8</v>
      </c>
      <c r="F949" s="235">
        <v>8</v>
      </c>
      <c r="G949" s="236">
        <v>0</v>
      </c>
      <c r="H949" s="192" t="s">
        <v>44</v>
      </c>
      <c r="I949" s="263" t="s">
        <v>54</v>
      </c>
    </row>
    <row r="950" ht="18.75" customHeight="1" spans="1:9">
      <c r="A950" s="234"/>
      <c r="B950" s="267"/>
      <c r="C950" s="230" t="s">
        <v>786</v>
      </c>
      <c r="D950" s="231">
        <v>401</v>
      </c>
      <c r="E950" s="280">
        <v>1</v>
      </c>
      <c r="F950" s="235">
        <v>0</v>
      </c>
      <c r="G950" s="255">
        <v>1</v>
      </c>
      <c r="H950" s="211" t="s">
        <v>44</v>
      </c>
      <c r="I950" s="260"/>
    </row>
    <row r="951" ht="18.75" spans="1:9">
      <c r="A951" s="234"/>
      <c r="B951" s="267"/>
      <c r="C951" s="230" t="s">
        <v>787</v>
      </c>
      <c r="D951" s="231">
        <v>205</v>
      </c>
      <c r="E951" s="281"/>
      <c r="F951" s="235">
        <v>0</v>
      </c>
      <c r="G951" s="257"/>
      <c r="H951" s="210"/>
      <c r="I951" s="260"/>
    </row>
    <row r="952" ht="18.75" spans="1:9">
      <c r="A952" s="234"/>
      <c r="B952" s="267"/>
      <c r="C952" s="230" t="s">
        <v>788</v>
      </c>
      <c r="D952" s="231">
        <v>198</v>
      </c>
      <c r="E952" s="281"/>
      <c r="F952" s="235">
        <v>0</v>
      </c>
      <c r="G952" s="257"/>
      <c r="H952" s="210"/>
      <c r="I952" s="260"/>
    </row>
    <row r="953" ht="18.75" spans="1:9">
      <c r="A953" s="234"/>
      <c r="B953" s="267"/>
      <c r="C953" s="230" t="s">
        <v>421</v>
      </c>
      <c r="D953" s="231">
        <v>128</v>
      </c>
      <c r="E953" s="281"/>
      <c r="F953" s="235">
        <v>0</v>
      </c>
      <c r="G953" s="257"/>
      <c r="H953" s="210"/>
      <c r="I953" s="260"/>
    </row>
    <row r="954" ht="18.75" spans="1:9">
      <c r="A954" s="234"/>
      <c r="B954" s="267"/>
      <c r="C954" s="230" t="s">
        <v>789</v>
      </c>
      <c r="D954" s="231">
        <v>321</v>
      </c>
      <c r="E954" s="282"/>
      <c r="F954" s="235">
        <v>0</v>
      </c>
      <c r="G954" s="259"/>
      <c r="H954" s="212"/>
      <c r="I954" s="260"/>
    </row>
    <row r="955" ht="18.75" customHeight="1" spans="1:9">
      <c r="A955" s="234"/>
      <c r="B955" s="267"/>
      <c r="C955" s="230" t="s">
        <v>790</v>
      </c>
      <c r="D955" s="231">
        <v>178</v>
      </c>
      <c r="E955" s="232">
        <v>1</v>
      </c>
      <c r="F955" s="235">
        <v>0</v>
      </c>
      <c r="G955" s="236">
        <v>1</v>
      </c>
      <c r="H955" s="211" t="s">
        <v>44</v>
      </c>
      <c r="I955" s="260"/>
    </row>
    <row r="956" ht="18.75" spans="1:9">
      <c r="A956" s="234"/>
      <c r="B956" s="267"/>
      <c r="C956" s="230" t="s">
        <v>791</v>
      </c>
      <c r="D956" s="231">
        <v>121</v>
      </c>
      <c r="E956" s="232"/>
      <c r="F956" s="235">
        <v>0</v>
      </c>
      <c r="G956" s="236"/>
      <c r="H956" s="210"/>
      <c r="I956" s="260"/>
    </row>
    <row r="957" ht="18.75" spans="1:9">
      <c r="A957" s="234"/>
      <c r="B957" s="267"/>
      <c r="C957" s="230" t="s">
        <v>792</v>
      </c>
      <c r="D957" s="231">
        <v>198</v>
      </c>
      <c r="E957" s="232"/>
      <c r="F957" s="235">
        <v>0</v>
      </c>
      <c r="G957" s="236"/>
      <c r="H957" s="210"/>
      <c r="I957" s="260"/>
    </row>
    <row r="958" ht="18.75" spans="1:9">
      <c r="A958" s="234"/>
      <c r="B958" s="267"/>
      <c r="C958" s="230" t="s">
        <v>793</v>
      </c>
      <c r="D958" s="231">
        <v>140</v>
      </c>
      <c r="E958" s="232"/>
      <c r="F958" s="235">
        <v>0</v>
      </c>
      <c r="G958" s="236"/>
      <c r="H958" s="210"/>
      <c r="I958" s="260"/>
    </row>
    <row r="959" ht="18.75" spans="1:9">
      <c r="A959" s="234"/>
      <c r="B959" s="267"/>
      <c r="C959" s="230" t="s">
        <v>542</v>
      </c>
      <c r="D959" s="231">
        <v>108</v>
      </c>
      <c r="E959" s="232"/>
      <c r="F959" s="235">
        <v>0</v>
      </c>
      <c r="G959" s="236"/>
      <c r="H959" s="210"/>
      <c r="I959" s="260"/>
    </row>
    <row r="960" ht="18.75" spans="1:9">
      <c r="A960" s="234"/>
      <c r="B960" s="267"/>
      <c r="C960" s="230" t="s">
        <v>794</v>
      </c>
      <c r="D960" s="231">
        <v>118</v>
      </c>
      <c r="E960" s="232"/>
      <c r="F960" s="235">
        <v>0</v>
      </c>
      <c r="G960" s="236"/>
      <c r="H960" s="210"/>
      <c r="I960" s="260"/>
    </row>
    <row r="961" ht="18.75" spans="1:9">
      <c r="A961" s="234"/>
      <c r="B961" s="267"/>
      <c r="C961" s="230" t="s">
        <v>795</v>
      </c>
      <c r="D961" s="231">
        <v>112</v>
      </c>
      <c r="E961" s="232"/>
      <c r="F961" s="235">
        <v>0</v>
      </c>
      <c r="G961" s="236"/>
      <c r="H961" s="212"/>
      <c r="I961" s="260"/>
    </row>
    <row r="962" ht="18.75" spans="1:9">
      <c r="A962" s="234"/>
      <c r="B962" s="270"/>
      <c r="C962" s="285" t="s">
        <v>109</v>
      </c>
      <c r="D962" s="286">
        <v>3074</v>
      </c>
      <c r="E962" s="283">
        <f>SUM(E948:E961)</f>
        <v>11</v>
      </c>
      <c r="F962" s="283">
        <f>SUM(F948:F961)</f>
        <v>9</v>
      </c>
      <c r="G962" s="287">
        <v>2</v>
      </c>
      <c r="H962" s="192"/>
      <c r="I962" s="284"/>
    </row>
    <row r="963" ht="20.25" customHeight="1" spans="1:9">
      <c r="A963" s="234"/>
      <c r="B963" s="266" t="s">
        <v>796</v>
      </c>
      <c r="C963" s="240" t="s">
        <v>797</v>
      </c>
      <c r="D963" s="288">
        <v>724</v>
      </c>
      <c r="E963" s="232">
        <v>11</v>
      </c>
      <c r="F963" s="235">
        <v>10</v>
      </c>
      <c r="G963" s="232">
        <v>1</v>
      </c>
      <c r="H963" s="192" t="s">
        <v>35</v>
      </c>
      <c r="I963" s="263" t="s">
        <v>54</v>
      </c>
    </row>
    <row r="964" ht="20.25" customHeight="1" spans="1:9">
      <c r="A964" s="234"/>
      <c r="B964" s="267"/>
      <c r="C964" s="240" t="s">
        <v>798</v>
      </c>
      <c r="D964" s="288">
        <v>483</v>
      </c>
      <c r="E964" s="236">
        <v>1</v>
      </c>
      <c r="F964" s="235">
        <v>1</v>
      </c>
      <c r="G964" s="236">
        <v>0</v>
      </c>
      <c r="H964" s="192" t="s">
        <v>44</v>
      </c>
      <c r="I964" s="260"/>
    </row>
    <row r="965" ht="20.25" customHeight="1" spans="1:9">
      <c r="A965" s="234"/>
      <c r="B965" s="267"/>
      <c r="C965" s="240" t="s">
        <v>799</v>
      </c>
      <c r="D965" s="288">
        <v>331</v>
      </c>
      <c r="E965" s="232">
        <v>1</v>
      </c>
      <c r="F965" s="235">
        <v>1</v>
      </c>
      <c r="G965" s="236">
        <v>0</v>
      </c>
      <c r="H965" s="192" t="s">
        <v>44</v>
      </c>
      <c r="I965" s="260"/>
    </row>
    <row r="966" ht="20.25" customHeight="1" spans="1:9">
      <c r="A966" s="234"/>
      <c r="B966" s="267"/>
      <c r="C966" s="240" t="s">
        <v>800</v>
      </c>
      <c r="D966" s="288">
        <v>296</v>
      </c>
      <c r="E966" s="232">
        <v>2</v>
      </c>
      <c r="F966" s="235">
        <v>2</v>
      </c>
      <c r="G966" s="236">
        <v>0</v>
      </c>
      <c r="H966" s="192" t="s">
        <v>44</v>
      </c>
      <c r="I966" s="260"/>
    </row>
    <row r="967" ht="20.25" customHeight="1" spans="1:9">
      <c r="A967" s="234"/>
      <c r="B967" s="267"/>
      <c r="C967" s="240" t="s">
        <v>284</v>
      </c>
      <c r="D967" s="288">
        <v>379</v>
      </c>
      <c r="E967" s="232">
        <v>1</v>
      </c>
      <c r="F967" s="235">
        <v>0</v>
      </c>
      <c r="G967" s="236">
        <v>1</v>
      </c>
      <c r="H967" s="211" t="s">
        <v>44</v>
      </c>
      <c r="I967" s="260"/>
    </row>
    <row r="968" ht="20.25" customHeight="1" spans="1:9">
      <c r="A968" s="234"/>
      <c r="B968" s="267"/>
      <c r="C968" s="240" t="s">
        <v>801</v>
      </c>
      <c r="D968" s="288">
        <v>226</v>
      </c>
      <c r="E968" s="232"/>
      <c r="F968" s="235">
        <v>0</v>
      </c>
      <c r="G968" s="236"/>
      <c r="H968" s="210"/>
      <c r="I968" s="260"/>
    </row>
    <row r="969" ht="20.25" customHeight="1" spans="1:9">
      <c r="A969" s="234"/>
      <c r="B969" s="267"/>
      <c r="C969" s="240" t="s">
        <v>802</v>
      </c>
      <c r="D969" s="288">
        <v>396</v>
      </c>
      <c r="E969" s="232"/>
      <c r="F969" s="235">
        <v>0</v>
      </c>
      <c r="G969" s="236"/>
      <c r="H969" s="210"/>
      <c r="I969" s="260"/>
    </row>
    <row r="970" ht="20.25" customHeight="1" spans="1:9">
      <c r="A970" s="234"/>
      <c r="B970" s="267"/>
      <c r="C970" s="240" t="s">
        <v>803</v>
      </c>
      <c r="D970" s="288">
        <v>227</v>
      </c>
      <c r="E970" s="232"/>
      <c r="F970" s="235">
        <v>0</v>
      </c>
      <c r="G970" s="236"/>
      <c r="H970" s="212"/>
      <c r="I970" s="260"/>
    </row>
    <row r="971" ht="20.25" customHeight="1" spans="1:9">
      <c r="A971" s="234"/>
      <c r="B971" s="270"/>
      <c r="C971" s="285" t="s">
        <v>109</v>
      </c>
      <c r="D971" s="286">
        <v>3062</v>
      </c>
      <c r="E971" s="239">
        <f>SUM(E963:E970)</f>
        <v>16</v>
      </c>
      <c r="F971" s="239">
        <f>SUM(F963:F970)</f>
        <v>14</v>
      </c>
      <c r="G971" s="239">
        <f>SUM(G963:G970)</f>
        <v>2</v>
      </c>
      <c r="H971" s="192"/>
      <c r="I971" s="262"/>
    </row>
    <row r="972" ht="20.25" customHeight="1" spans="1:9">
      <c r="A972" s="234"/>
      <c r="B972" s="266" t="s">
        <v>804</v>
      </c>
      <c r="C972" s="230" t="s">
        <v>498</v>
      </c>
      <c r="D972" s="231">
        <v>198</v>
      </c>
      <c r="E972" s="236">
        <v>1</v>
      </c>
      <c r="F972" s="235">
        <v>1</v>
      </c>
      <c r="G972" s="236">
        <v>0</v>
      </c>
      <c r="H972" s="192" t="s">
        <v>44</v>
      </c>
      <c r="I972" s="260"/>
    </row>
    <row r="973" ht="20.25" customHeight="1" spans="1:9">
      <c r="A973" s="234"/>
      <c r="B973" s="267"/>
      <c r="C973" s="230" t="s">
        <v>805</v>
      </c>
      <c r="D973" s="231">
        <v>293</v>
      </c>
      <c r="E973" s="236">
        <v>1</v>
      </c>
      <c r="F973" s="235">
        <v>1</v>
      </c>
      <c r="G973" s="236">
        <v>0</v>
      </c>
      <c r="H973" s="192" t="s">
        <v>44</v>
      </c>
      <c r="I973" s="260"/>
    </row>
    <row r="974" ht="20.25" customHeight="1" spans="1:9">
      <c r="A974" s="234"/>
      <c r="B974" s="267"/>
      <c r="C974" s="230" t="s">
        <v>806</v>
      </c>
      <c r="D974" s="231">
        <v>230</v>
      </c>
      <c r="E974" s="236">
        <v>2</v>
      </c>
      <c r="F974" s="235">
        <v>2</v>
      </c>
      <c r="G974" s="236">
        <v>0</v>
      </c>
      <c r="H974" s="192" t="s">
        <v>44</v>
      </c>
      <c r="I974" s="260"/>
    </row>
    <row r="975" ht="20.25" customHeight="1" spans="1:9">
      <c r="A975" s="234"/>
      <c r="B975" s="267"/>
      <c r="C975" s="230" t="s">
        <v>807</v>
      </c>
      <c r="D975" s="231">
        <v>393</v>
      </c>
      <c r="E975" s="236">
        <v>4</v>
      </c>
      <c r="F975" s="235">
        <v>4</v>
      </c>
      <c r="G975" s="236">
        <v>0</v>
      </c>
      <c r="H975" s="192" t="s">
        <v>44</v>
      </c>
      <c r="I975" s="263" t="s">
        <v>54</v>
      </c>
    </row>
    <row r="976" ht="20.25" customHeight="1" spans="1:9">
      <c r="A976" s="234"/>
      <c r="B976" s="267"/>
      <c r="C976" s="230" t="s">
        <v>808</v>
      </c>
      <c r="D976" s="231">
        <v>193</v>
      </c>
      <c r="E976" s="255">
        <v>1</v>
      </c>
      <c r="F976" s="235">
        <v>0</v>
      </c>
      <c r="G976" s="255">
        <v>1</v>
      </c>
      <c r="H976" s="211" t="s">
        <v>44</v>
      </c>
      <c r="I976" s="260"/>
    </row>
    <row r="977" ht="20.25" customHeight="1" spans="1:9">
      <c r="A977" s="234"/>
      <c r="B977" s="267"/>
      <c r="C977" s="230" t="s">
        <v>809</v>
      </c>
      <c r="D977" s="231">
        <v>105</v>
      </c>
      <c r="E977" s="257"/>
      <c r="F977" s="235">
        <v>0</v>
      </c>
      <c r="G977" s="257"/>
      <c r="H977" s="210"/>
      <c r="I977" s="260"/>
    </row>
    <row r="978" ht="20.25" customHeight="1" spans="1:9">
      <c r="A978" s="234"/>
      <c r="B978" s="267"/>
      <c r="C978" s="230" t="s">
        <v>810</v>
      </c>
      <c r="D978" s="231">
        <v>203</v>
      </c>
      <c r="E978" s="257"/>
      <c r="F978" s="235">
        <v>0</v>
      </c>
      <c r="G978" s="257"/>
      <c r="H978" s="210"/>
      <c r="I978" s="260"/>
    </row>
    <row r="979" ht="20.25" customHeight="1" spans="1:9">
      <c r="A979" s="234"/>
      <c r="B979" s="267"/>
      <c r="C979" s="230" t="s">
        <v>811</v>
      </c>
      <c r="D979" s="231">
        <v>177</v>
      </c>
      <c r="E979" s="257"/>
      <c r="F979" s="235">
        <v>0</v>
      </c>
      <c r="G979" s="257"/>
      <c r="H979" s="210"/>
      <c r="I979" s="260"/>
    </row>
    <row r="980" ht="20.25" customHeight="1" spans="1:9">
      <c r="A980" s="234"/>
      <c r="B980" s="267"/>
      <c r="C980" s="230" t="s">
        <v>812</v>
      </c>
      <c r="D980" s="231">
        <v>196</v>
      </c>
      <c r="E980" s="257"/>
      <c r="F980" s="235">
        <v>0</v>
      </c>
      <c r="G980" s="257"/>
      <c r="H980" s="210"/>
      <c r="I980" s="260"/>
    </row>
    <row r="981" ht="20.25" customHeight="1" spans="1:9">
      <c r="A981" s="234"/>
      <c r="B981" s="267"/>
      <c r="C981" s="230" t="s">
        <v>813</v>
      </c>
      <c r="D981" s="231">
        <v>272</v>
      </c>
      <c r="E981" s="257"/>
      <c r="F981" s="235">
        <v>0</v>
      </c>
      <c r="G981" s="257"/>
      <c r="H981" s="210"/>
      <c r="I981" s="260"/>
    </row>
    <row r="982" ht="20.25" customHeight="1" spans="1:9">
      <c r="A982" s="234"/>
      <c r="B982" s="267"/>
      <c r="C982" s="230" t="s">
        <v>814</v>
      </c>
      <c r="D982" s="231">
        <v>334</v>
      </c>
      <c r="E982" s="257"/>
      <c r="F982" s="235">
        <v>0</v>
      </c>
      <c r="G982" s="257"/>
      <c r="H982" s="210"/>
      <c r="I982" s="260"/>
    </row>
    <row r="983" ht="20.25" customHeight="1" spans="1:9">
      <c r="A983" s="234"/>
      <c r="B983" s="267"/>
      <c r="C983" s="230" t="s">
        <v>815</v>
      </c>
      <c r="D983" s="231">
        <v>208</v>
      </c>
      <c r="E983" s="259"/>
      <c r="F983" s="235">
        <v>0</v>
      </c>
      <c r="G983" s="259"/>
      <c r="H983" s="212"/>
      <c r="I983" s="260"/>
    </row>
    <row r="984" ht="20.25" customHeight="1" spans="1:9">
      <c r="A984" s="269"/>
      <c r="B984" s="270"/>
      <c r="C984" s="271" t="s">
        <v>109</v>
      </c>
      <c r="D984" s="272">
        <v>2802</v>
      </c>
      <c r="E984" s="239">
        <f>F984+G984</f>
        <v>9</v>
      </c>
      <c r="F984" s="279">
        <v>8</v>
      </c>
      <c r="G984" s="273">
        <v>1</v>
      </c>
      <c r="H984" s="192"/>
      <c r="I984" s="262"/>
    </row>
    <row r="985" s="1" customFormat="1" ht="20.25" customHeight="1" spans="1:9">
      <c r="A985" s="228" t="s">
        <v>25</v>
      </c>
      <c r="B985" s="20" t="s">
        <v>26</v>
      </c>
      <c r="C985" s="21" t="s">
        <v>27</v>
      </c>
      <c r="D985" s="22" t="s">
        <v>3</v>
      </c>
      <c r="E985" s="23" t="s">
        <v>28</v>
      </c>
      <c r="F985" s="24" t="s">
        <v>29</v>
      </c>
      <c r="G985" s="24"/>
      <c r="H985" s="25" t="s">
        <v>30</v>
      </c>
      <c r="I985" s="51" t="s">
        <v>7</v>
      </c>
    </row>
    <row r="986" s="1" customFormat="1" ht="29.25" customHeight="1" spans="1:9">
      <c r="A986" s="269"/>
      <c r="B986" s="27"/>
      <c r="C986" s="28"/>
      <c r="D986" s="29"/>
      <c r="E986" s="30"/>
      <c r="F986" s="24" t="s">
        <v>31</v>
      </c>
      <c r="G986" s="24" t="s">
        <v>32</v>
      </c>
      <c r="H986" s="25"/>
      <c r="I986" s="52"/>
    </row>
    <row r="987" ht="18.75" spans="1:9">
      <c r="A987" s="228" t="s">
        <v>20</v>
      </c>
      <c r="B987" s="266" t="s">
        <v>816</v>
      </c>
      <c r="C987" s="230" t="s">
        <v>536</v>
      </c>
      <c r="D987" s="231">
        <v>908</v>
      </c>
      <c r="E987" s="289">
        <v>4</v>
      </c>
      <c r="F987" s="235">
        <v>3</v>
      </c>
      <c r="G987" s="289">
        <f>E987-F987</f>
        <v>1</v>
      </c>
      <c r="H987" s="192" t="s">
        <v>44</v>
      </c>
      <c r="I987" s="260"/>
    </row>
    <row r="988" ht="18.75" spans="1:9">
      <c r="A988" s="234"/>
      <c r="B988" s="267"/>
      <c r="C988" s="230" t="s">
        <v>817</v>
      </c>
      <c r="D988" s="231">
        <v>443</v>
      </c>
      <c r="E988" s="289">
        <v>4</v>
      </c>
      <c r="F988" s="235">
        <v>4</v>
      </c>
      <c r="G988" s="289">
        <f>E988-F988</f>
        <v>0</v>
      </c>
      <c r="H988" s="192" t="s">
        <v>44</v>
      </c>
      <c r="I988" s="260"/>
    </row>
    <row r="989" ht="18.75" spans="1:9">
      <c r="A989" s="234"/>
      <c r="B989" s="267"/>
      <c r="C989" s="230" t="s">
        <v>440</v>
      </c>
      <c r="D989" s="231">
        <v>709</v>
      </c>
      <c r="E989" s="236">
        <v>3</v>
      </c>
      <c r="F989" s="235">
        <v>3</v>
      </c>
      <c r="G989" s="289">
        <f>E989-F989</f>
        <v>0</v>
      </c>
      <c r="H989" s="192" t="s">
        <v>44</v>
      </c>
      <c r="I989" s="309"/>
    </row>
    <row r="990" ht="18.75" spans="1:9">
      <c r="A990" s="234"/>
      <c r="B990" s="267"/>
      <c r="C990" s="274" t="s">
        <v>818</v>
      </c>
      <c r="D990" s="231">
        <v>100</v>
      </c>
      <c r="E990" s="236">
        <v>2</v>
      </c>
      <c r="F990" s="235">
        <v>1</v>
      </c>
      <c r="G990" s="289">
        <f>E990-F990</f>
        <v>1</v>
      </c>
      <c r="H990" s="192" t="s">
        <v>44</v>
      </c>
      <c r="I990" s="309" t="s">
        <v>819</v>
      </c>
    </row>
    <row r="991" ht="18.75" customHeight="1" spans="1:9">
      <c r="A991" s="234"/>
      <c r="B991" s="267"/>
      <c r="C991" s="230" t="s">
        <v>820</v>
      </c>
      <c r="D991" s="231">
        <v>316</v>
      </c>
      <c r="E991" s="255">
        <v>1</v>
      </c>
      <c r="F991" s="235">
        <v>0</v>
      </c>
      <c r="G991" s="255">
        <v>1</v>
      </c>
      <c r="H991" s="211" t="s">
        <v>44</v>
      </c>
      <c r="I991" s="260"/>
    </row>
    <row r="992" ht="18.75" spans="1:9">
      <c r="A992" s="234"/>
      <c r="B992" s="267"/>
      <c r="C992" s="230" t="s">
        <v>821</v>
      </c>
      <c r="D992" s="231">
        <v>278</v>
      </c>
      <c r="E992" s="257"/>
      <c r="F992" s="235">
        <v>0</v>
      </c>
      <c r="G992" s="257"/>
      <c r="H992" s="210"/>
      <c r="I992" s="260"/>
    </row>
    <row r="993" ht="18.75" spans="1:9">
      <c r="A993" s="234"/>
      <c r="B993" s="267"/>
      <c r="C993" s="230" t="s">
        <v>822</v>
      </c>
      <c r="D993" s="231">
        <v>281</v>
      </c>
      <c r="E993" s="257"/>
      <c r="F993" s="235">
        <v>0</v>
      </c>
      <c r="G993" s="257"/>
      <c r="H993" s="210"/>
      <c r="I993" s="260"/>
    </row>
    <row r="994" ht="18.75" spans="1:9">
      <c r="A994" s="234"/>
      <c r="B994" s="267"/>
      <c r="C994" s="230" t="s">
        <v>823</v>
      </c>
      <c r="D994" s="231">
        <v>108</v>
      </c>
      <c r="E994" s="259"/>
      <c r="F994" s="235">
        <v>0</v>
      </c>
      <c r="G994" s="259"/>
      <c r="H994" s="212"/>
      <c r="I994" s="260"/>
    </row>
    <row r="995" ht="18.75" spans="1:9">
      <c r="A995" s="234"/>
      <c r="B995" s="270"/>
      <c r="C995" s="271" t="s">
        <v>109</v>
      </c>
      <c r="D995" s="272">
        <v>3143</v>
      </c>
      <c r="E995" s="239">
        <f>F995+G995</f>
        <v>14</v>
      </c>
      <c r="F995" s="279">
        <v>11</v>
      </c>
      <c r="G995" s="239">
        <v>3</v>
      </c>
      <c r="H995" s="192"/>
      <c r="I995" s="262"/>
    </row>
    <row r="996" ht="18.75" spans="1:9">
      <c r="A996" s="234"/>
      <c r="B996" s="266" t="s">
        <v>824</v>
      </c>
      <c r="C996" s="290" t="s">
        <v>825</v>
      </c>
      <c r="D996" s="291">
        <v>502</v>
      </c>
      <c r="E996" s="232">
        <v>1</v>
      </c>
      <c r="F996" s="235">
        <v>0</v>
      </c>
      <c r="G996" s="232">
        <v>1</v>
      </c>
      <c r="H996" s="192" t="s">
        <v>44</v>
      </c>
      <c r="I996" s="260"/>
    </row>
    <row r="997" ht="18.75" spans="1:9">
      <c r="A997" s="234"/>
      <c r="B997" s="267"/>
      <c r="C997" s="290" t="s">
        <v>826</v>
      </c>
      <c r="D997" s="291">
        <v>464</v>
      </c>
      <c r="E997" s="232">
        <v>2</v>
      </c>
      <c r="F997" s="235">
        <v>2</v>
      </c>
      <c r="G997" s="232">
        <v>0</v>
      </c>
      <c r="H997" s="192" t="s">
        <v>44</v>
      </c>
      <c r="I997" s="263" t="s">
        <v>54</v>
      </c>
    </row>
    <row r="998" ht="18.75" spans="1:9">
      <c r="A998" s="234"/>
      <c r="B998" s="267"/>
      <c r="C998" s="290" t="s">
        <v>827</v>
      </c>
      <c r="D998" s="291">
        <v>327</v>
      </c>
      <c r="E998" s="232">
        <v>3</v>
      </c>
      <c r="F998" s="235">
        <v>3</v>
      </c>
      <c r="G998" s="232">
        <v>0</v>
      </c>
      <c r="H998" s="192" t="s">
        <v>44</v>
      </c>
      <c r="I998" s="260"/>
    </row>
    <row r="999" ht="18.75" spans="1:9">
      <c r="A999" s="234"/>
      <c r="B999" s="270"/>
      <c r="C999" s="285" t="s">
        <v>109</v>
      </c>
      <c r="D999" s="272">
        <v>1293</v>
      </c>
      <c r="E999" s="239">
        <f>F999+G999</f>
        <v>6</v>
      </c>
      <c r="F999" s="279">
        <v>5</v>
      </c>
      <c r="G999" s="273">
        <v>1</v>
      </c>
      <c r="H999" s="192"/>
      <c r="I999" s="262"/>
    </row>
    <row r="1000" ht="18.75" spans="1:9">
      <c r="A1000" s="234"/>
      <c r="B1000" s="266" t="s">
        <v>828</v>
      </c>
      <c r="C1000" s="240" t="s">
        <v>829</v>
      </c>
      <c r="D1000" s="231">
        <v>219</v>
      </c>
      <c r="E1000" s="232">
        <v>1</v>
      </c>
      <c r="F1000" s="235">
        <v>1</v>
      </c>
      <c r="G1000" s="236">
        <v>0</v>
      </c>
      <c r="H1000" s="192" t="s">
        <v>44</v>
      </c>
      <c r="I1000" s="263" t="s">
        <v>54</v>
      </c>
    </row>
    <row r="1001" ht="18.75" spans="1:9">
      <c r="A1001" s="234"/>
      <c r="B1001" s="267"/>
      <c r="C1001" s="240" t="s">
        <v>830</v>
      </c>
      <c r="D1001" s="231">
        <v>367</v>
      </c>
      <c r="E1001" s="268">
        <v>2</v>
      </c>
      <c r="F1001" s="235">
        <v>2</v>
      </c>
      <c r="G1001" s="268">
        <v>0</v>
      </c>
      <c r="H1001" s="192" t="s">
        <v>44</v>
      </c>
      <c r="I1001" s="260"/>
    </row>
    <row r="1002" ht="18.75" spans="1:9">
      <c r="A1002" s="234"/>
      <c r="B1002" s="267"/>
      <c r="C1002" s="240" t="s">
        <v>831</v>
      </c>
      <c r="D1002" s="231">
        <v>304</v>
      </c>
      <c r="E1002" s="236">
        <v>2</v>
      </c>
      <c r="F1002" s="235">
        <v>1</v>
      </c>
      <c r="G1002" s="236">
        <v>1</v>
      </c>
      <c r="H1002" s="192" t="s">
        <v>44</v>
      </c>
      <c r="I1002" s="260"/>
    </row>
    <row r="1003" ht="18.75" spans="1:9">
      <c r="A1003" s="234"/>
      <c r="B1003" s="267"/>
      <c r="C1003" s="240" t="s">
        <v>226</v>
      </c>
      <c r="D1003" s="231">
        <v>339</v>
      </c>
      <c r="E1003" s="236">
        <v>2</v>
      </c>
      <c r="F1003" s="235">
        <v>1</v>
      </c>
      <c r="G1003" s="268">
        <v>1</v>
      </c>
      <c r="H1003" s="192" t="s">
        <v>44</v>
      </c>
      <c r="I1003" s="260"/>
    </row>
    <row r="1004" ht="18.75" spans="1:9">
      <c r="A1004" s="234"/>
      <c r="B1004" s="267"/>
      <c r="C1004" s="240" t="s">
        <v>832</v>
      </c>
      <c r="D1004" s="231">
        <v>499</v>
      </c>
      <c r="E1004" s="236">
        <v>3</v>
      </c>
      <c r="F1004" s="235">
        <v>3</v>
      </c>
      <c r="G1004" s="236">
        <v>0</v>
      </c>
      <c r="H1004" s="192" t="s">
        <v>44</v>
      </c>
      <c r="I1004" s="260"/>
    </row>
    <row r="1005" ht="18.75" spans="1:9">
      <c r="A1005" s="234"/>
      <c r="B1005" s="267"/>
      <c r="C1005" s="240" t="s">
        <v>833</v>
      </c>
      <c r="D1005" s="231">
        <v>266</v>
      </c>
      <c r="E1005" s="236">
        <v>1</v>
      </c>
      <c r="F1005" s="235">
        <v>1</v>
      </c>
      <c r="G1005" s="268">
        <v>0</v>
      </c>
      <c r="H1005" s="192" t="s">
        <v>44</v>
      </c>
      <c r="I1005" s="260"/>
    </row>
    <row r="1006" ht="18.75" spans="1:9">
      <c r="A1006" s="234"/>
      <c r="B1006" s="267"/>
      <c r="C1006" s="230" t="s">
        <v>834</v>
      </c>
      <c r="D1006" s="231">
        <v>269</v>
      </c>
      <c r="E1006" s="236">
        <v>1</v>
      </c>
      <c r="F1006" s="235">
        <v>0</v>
      </c>
      <c r="G1006" s="292">
        <v>1</v>
      </c>
      <c r="H1006" s="192" t="s">
        <v>44</v>
      </c>
      <c r="I1006" s="260"/>
    </row>
    <row r="1007" ht="18.75" customHeight="1" spans="1:9">
      <c r="A1007" s="234"/>
      <c r="B1007" s="267"/>
      <c r="C1007" s="230" t="s">
        <v>835</v>
      </c>
      <c r="D1007" s="231">
        <v>211</v>
      </c>
      <c r="E1007" s="255">
        <v>1</v>
      </c>
      <c r="F1007" s="235">
        <v>0</v>
      </c>
      <c r="G1007" s="255">
        <v>1</v>
      </c>
      <c r="H1007" s="211" t="s">
        <v>44</v>
      </c>
      <c r="I1007" s="260"/>
    </row>
    <row r="1008" ht="18.75" spans="1:9">
      <c r="A1008" s="234"/>
      <c r="B1008" s="267"/>
      <c r="C1008" s="230" t="s">
        <v>836</v>
      </c>
      <c r="D1008" s="231">
        <v>306</v>
      </c>
      <c r="E1008" s="257"/>
      <c r="F1008" s="235">
        <v>0</v>
      </c>
      <c r="G1008" s="257"/>
      <c r="H1008" s="210"/>
      <c r="I1008" s="260"/>
    </row>
    <row r="1009" ht="18.75" spans="1:9">
      <c r="A1009" s="234"/>
      <c r="B1009" s="267"/>
      <c r="C1009" s="230" t="s">
        <v>837</v>
      </c>
      <c r="D1009" s="231">
        <v>329</v>
      </c>
      <c r="E1009" s="257"/>
      <c r="F1009" s="235">
        <v>0</v>
      </c>
      <c r="G1009" s="257"/>
      <c r="H1009" s="210"/>
      <c r="I1009" s="260"/>
    </row>
    <row r="1010" ht="18.75" spans="1:9">
      <c r="A1010" s="234"/>
      <c r="B1010" s="267"/>
      <c r="C1010" s="230" t="s">
        <v>838</v>
      </c>
      <c r="D1010" s="231">
        <v>273</v>
      </c>
      <c r="E1010" s="257"/>
      <c r="F1010" s="235">
        <v>0</v>
      </c>
      <c r="G1010" s="257"/>
      <c r="H1010" s="210"/>
      <c r="I1010" s="260"/>
    </row>
    <row r="1011" ht="18.75" spans="1:9">
      <c r="A1011" s="234"/>
      <c r="B1011" s="267"/>
      <c r="C1011" s="230" t="s">
        <v>839</v>
      </c>
      <c r="D1011" s="231">
        <v>262</v>
      </c>
      <c r="E1011" s="257"/>
      <c r="F1011" s="235">
        <v>0</v>
      </c>
      <c r="G1011" s="257"/>
      <c r="H1011" s="210"/>
      <c r="I1011" s="260"/>
    </row>
    <row r="1012" ht="18.75" spans="1:9">
      <c r="A1012" s="234"/>
      <c r="B1012" s="267"/>
      <c r="C1012" s="230" t="s">
        <v>840</v>
      </c>
      <c r="D1012" s="231">
        <v>347</v>
      </c>
      <c r="E1012" s="257"/>
      <c r="F1012" s="235">
        <v>0</v>
      </c>
      <c r="G1012" s="257"/>
      <c r="H1012" s="210"/>
      <c r="I1012" s="260"/>
    </row>
    <row r="1013" ht="18.75" spans="1:9">
      <c r="A1013" s="234"/>
      <c r="B1013" s="267"/>
      <c r="C1013" s="230" t="s">
        <v>841</v>
      </c>
      <c r="D1013" s="231">
        <v>93</v>
      </c>
      <c r="E1013" s="259"/>
      <c r="F1013" s="235">
        <v>0</v>
      </c>
      <c r="G1013" s="259"/>
      <c r="H1013" s="212"/>
      <c r="I1013" s="260"/>
    </row>
    <row r="1014" ht="18.75" spans="1:9">
      <c r="A1014" s="269"/>
      <c r="B1014" s="270"/>
      <c r="C1014" s="293" t="s">
        <v>109</v>
      </c>
      <c r="D1014" s="294">
        <v>4084</v>
      </c>
      <c r="E1014" s="295">
        <f>F1014+G1014</f>
        <v>13</v>
      </c>
      <c r="F1014" s="296">
        <v>9</v>
      </c>
      <c r="G1014" s="297">
        <v>4</v>
      </c>
      <c r="H1014" s="192"/>
      <c r="I1014" s="260"/>
    </row>
    <row r="1015" ht="18.75" spans="1:9">
      <c r="A1015" s="298"/>
      <c r="B1015" s="299" t="s">
        <v>132</v>
      </c>
      <c r="C1015" s="300"/>
      <c r="D1015" s="301">
        <v>36941</v>
      </c>
      <c r="E1015" s="302">
        <f>F1015+G1015</f>
        <v>171</v>
      </c>
      <c r="F1015" s="303">
        <v>132</v>
      </c>
      <c r="G1015" s="302">
        <f>G1014+G999+G995+G984+G971+G962+G945+G937+G929+G922+G909+G900+G889+G881</f>
        <v>39</v>
      </c>
      <c r="H1015" s="133"/>
      <c r="I1015" s="133"/>
    </row>
    <row r="1016" s="9" customFormat="1" ht="18.75" spans="1:9">
      <c r="A1016" s="304"/>
      <c r="B1016" s="304"/>
      <c r="C1016" s="304"/>
      <c r="D1016" s="305"/>
      <c r="E1016" s="306"/>
      <c r="F1016" s="307"/>
      <c r="G1016" s="306"/>
      <c r="H1016" s="308"/>
      <c r="I1016" s="168"/>
    </row>
    <row r="1017" s="9" customFormat="1" ht="18.75" spans="1:9">
      <c r="A1017" s="304"/>
      <c r="B1017" s="304"/>
      <c r="C1017" s="304"/>
      <c r="D1017" s="305"/>
      <c r="E1017" s="306"/>
      <c r="F1017" s="307"/>
      <c r="G1017" s="306"/>
      <c r="H1017" s="308"/>
      <c r="I1017" s="168"/>
    </row>
    <row r="1018" s="9" customFormat="1" ht="18.75" spans="1:9">
      <c r="A1018" s="304"/>
      <c r="B1018" s="304"/>
      <c r="C1018" s="304"/>
      <c r="D1018" s="305"/>
      <c r="E1018" s="306"/>
      <c r="F1018" s="307"/>
      <c r="G1018" s="306"/>
      <c r="H1018" s="308"/>
      <c r="I1018" s="168"/>
    </row>
    <row r="1019" s="9" customFormat="1" ht="18.75" spans="1:9">
      <c r="A1019" s="304"/>
      <c r="B1019" s="304"/>
      <c r="C1019" s="304"/>
      <c r="D1019" s="305"/>
      <c r="E1019" s="306"/>
      <c r="F1019" s="307"/>
      <c r="G1019" s="306"/>
      <c r="H1019" s="308"/>
      <c r="I1019" s="168"/>
    </row>
    <row r="1020" s="9" customFormat="1" ht="18.75" spans="1:9">
      <c r="A1020" s="304"/>
      <c r="B1020" s="304"/>
      <c r="C1020" s="304"/>
      <c r="D1020" s="305"/>
      <c r="E1020" s="306"/>
      <c r="F1020" s="307"/>
      <c r="G1020" s="306"/>
      <c r="H1020" s="308"/>
      <c r="I1020" s="168"/>
    </row>
    <row r="1021" s="9" customFormat="1" ht="18.75" spans="1:9">
      <c r="A1021" s="304"/>
      <c r="B1021" s="304"/>
      <c r="C1021" s="304"/>
      <c r="D1021" s="305"/>
      <c r="E1021" s="306"/>
      <c r="F1021" s="307"/>
      <c r="G1021" s="306"/>
      <c r="H1021" s="308"/>
      <c r="I1021" s="168"/>
    </row>
    <row r="1022" s="9" customFormat="1" ht="18.75" spans="1:9">
      <c r="A1022" s="304"/>
      <c r="B1022" s="304"/>
      <c r="C1022" s="304"/>
      <c r="D1022" s="305"/>
      <c r="E1022" s="306"/>
      <c r="F1022" s="307"/>
      <c r="G1022" s="306"/>
      <c r="H1022" s="308"/>
      <c r="I1022" s="168"/>
    </row>
    <row r="1023" s="9" customFormat="1" ht="18.75" spans="1:9">
      <c r="A1023" s="304"/>
      <c r="B1023" s="304"/>
      <c r="C1023" s="304"/>
      <c r="D1023" s="305"/>
      <c r="E1023" s="306"/>
      <c r="F1023" s="307"/>
      <c r="G1023" s="306"/>
      <c r="H1023" s="308"/>
      <c r="I1023" s="168"/>
    </row>
    <row r="1024" s="9" customFormat="1" ht="18.75" spans="1:9">
      <c r="A1024" s="304"/>
      <c r="B1024" s="304"/>
      <c r="C1024" s="304"/>
      <c r="D1024" s="305"/>
      <c r="E1024" s="306"/>
      <c r="F1024" s="307"/>
      <c r="G1024" s="306"/>
      <c r="H1024" s="308"/>
      <c r="I1024" s="168"/>
    </row>
    <row r="1025" ht="29.25" customHeight="1" spans="1:10">
      <c r="A1025" s="15" t="s">
        <v>842</v>
      </c>
      <c r="B1025" s="15"/>
      <c r="C1025" s="15"/>
      <c r="D1025" s="15"/>
      <c r="E1025" s="15"/>
      <c r="F1025" s="15"/>
      <c r="G1025" s="15"/>
      <c r="H1025" s="15"/>
      <c r="I1025" s="15"/>
      <c r="J1025" s="49"/>
    </row>
    <row r="1026" ht="19.5" customHeight="1" spans="1:9">
      <c r="A1026" s="16" t="s">
        <v>24</v>
      </c>
      <c r="B1026" s="16"/>
      <c r="C1026" s="16"/>
      <c r="D1026" s="16"/>
      <c r="E1026" s="17"/>
      <c r="F1026" s="17"/>
      <c r="G1026" s="17"/>
      <c r="H1026" s="18"/>
      <c r="I1026" s="50"/>
    </row>
    <row r="1027" s="1" customFormat="1" ht="20.25" customHeight="1" spans="1:9">
      <c r="A1027" s="19" t="s">
        <v>25</v>
      </c>
      <c r="B1027" s="20" t="s">
        <v>26</v>
      </c>
      <c r="C1027" s="21" t="s">
        <v>27</v>
      </c>
      <c r="D1027" s="22" t="s">
        <v>3</v>
      </c>
      <c r="E1027" s="23" t="s">
        <v>28</v>
      </c>
      <c r="F1027" s="24" t="s">
        <v>29</v>
      </c>
      <c r="G1027" s="24"/>
      <c r="H1027" s="25" t="s">
        <v>30</v>
      </c>
      <c r="I1027" s="51" t="s">
        <v>7</v>
      </c>
    </row>
    <row r="1028" s="1" customFormat="1" ht="29.25" customHeight="1" spans="1:9">
      <c r="A1028" s="26"/>
      <c r="B1028" s="27"/>
      <c r="C1028" s="28"/>
      <c r="D1028" s="29"/>
      <c r="E1028" s="30"/>
      <c r="F1028" s="24" t="s">
        <v>31</v>
      </c>
      <c r="G1028" s="24" t="s">
        <v>32</v>
      </c>
      <c r="H1028" s="25"/>
      <c r="I1028" s="52"/>
    </row>
    <row r="1029" ht="15.75" customHeight="1" spans="1:9">
      <c r="A1029" s="228" t="s">
        <v>21</v>
      </c>
      <c r="B1029" s="266" t="s">
        <v>843</v>
      </c>
      <c r="C1029" s="310" t="s">
        <v>844</v>
      </c>
      <c r="D1029" s="311">
        <v>95</v>
      </c>
      <c r="E1029" s="255">
        <v>1</v>
      </c>
      <c r="F1029" s="268">
        <v>0</v>
      </c>
      <c r="G1029" s="255">
        <v>1</v>
      </c>
      <c r="H1029" s="211" t="s">
        <v>44</v>
      </c>
      <c r="I1029" s="260"/>
    </row>
    <row r="1030" ht="15.75" customHeight="1" spans="1:9">
      <c r="A1030" s="234"/>
      <c r="B1030" s="267"/>
      <c r="C1030" s="310" t="s">
        <v>845</v>
      </c>
      <c r="D1030" s="311">
        <v>135</v>
      </c>
      <c r="E1030" s="257"/>
      <c r="F1030" s="268">
        <v>0</v>
      </c>
      <c r="G1030" s="257"/>
      <c r="H1030" s="210"/>
      <c r="I1030" s="260"/>
    </row>
    <row r="1031" ht="15.75" customHeight="1" spans="1:9">
      <c r="A1031" s="234"/>
      <c r="B1031" s="267"/>
      <c r="C1031" s="310" t="s">
        <v>846</v>
      </c>
      <c r="D1031" s="311">
        <v>138</v>
      </c>
      <c r="E1031" s="259"/>
      <c r="F1031" s="268">
        <v>0</v>
      </c>
      <c r="G1031" s="259"/>
      <c r="H1031" s="212"/>
      <c r="I1031" s="260"/>
    </row>
    <row r="1032" ht="15.75" customHeight="1" spans="1:9">
      <c r="A1032" s="234"/>
      <c r="B1032" s="267"/>
      <c r="C1032" s="310" t="s">
        <v>847</v>
      </c>
      <c r="D1032" s="311">
        <v>156</v>
      </c>
      <c r="E1032" s="268">
        <v>1</v>
      </c>
      <c r="F1032" s="268">
        <v>1</v>
      </c>
      <c r="G1032" s="268">
        <v>0</v>
      </c>
      <c r="H1032" s="192" t="s">
        <v>44</v>
      </c>
      <c r="I1032" s="260"/>
    </row>
    <row r="1033" ht="15.75" customHeight="1" spans="1:9">
      <c r="A1033" s="234"/>
      <c r="B1033" s="267"/>
      <c r="C1033" s="310" t="s">
        <v>848</v>
      </c>
      <c r="D1033" s="311">
        <v>140</v>
      </c>
      <c r="E1033" s="236">
        <v>1</v>
      </c>
      <c r="F1033" s="268">
        <v>1</v>
      </c>
      <c r="G1033" s="236">
        <v>0</v>
      </c>
      <c r="H1033" s="192" t="s">
        <v>44</v>
      </c>
      <c r="I1033" s="260"/>
    </row>
    <row r="1034" ht="15.75" customHeight="1" spans="1:9">
      <c r="A1034" s="234"/>
      <c r="B1034" s="267"/>
      <c r="C1034" s="310" t="s">
        <v>849</v>
      </c>
      <c r="D1034" s="311">
        <v>131</v>
      </c>
      <c r="E1034" s="236">
        <v>1</v>
      </c>
      <c r="F1034" s="236">
        <v>1</v>
      </c>
      <c r="G1034" s="236">
        <v>0</v>
      </c>
      <c r="H1034" s="192" t="s">
        <v>44</v>
      </c>
      <c r="I1034" s="263" t="s">
        <v>54</v>
      </c>
    </row>
    <row r="1035" ht="15.75" customHeight="1" spans="1:9">
      <c r="A1035" s="234"/>
      <c r="B1035" s="267"/>
      <c r="C1035" s="310" t="s">
        <v>850</v>
      </c>
      <c r="D1035" s="311">
        <v>54</v>
      </c>
      <c r="E1035" s="236">
        <v>2</v>
      </c>
      <c r="F1035" s="268">
        <v>2</v>
      </c>
      <c r="G1035" s="236">
        <v>0</v>
      </c>
      <c r="H1035" s="192" t="s">
        <v>44</v>
      </c>
      <c r="I1035" s="260"/>
    </row>
    <row r="1036" ht="15.75" customHeight="1" spans="1:9">
      <c r="A1036" s="234"/>
      <c r="B1036" s="267"/>
      <c r="C1036" s="312" t="s">
        <v>851</v>
      </c>
      <c r="D1036" s="313">
        <v>176</v>
      </c>
      <c r="E1036" s="314">
        <v>2</v>
      </c>
      <c r="F1036" s="315">
        <v>0</v>
      </c>
      <c r="G1036" s="314">
        <v>1</v>
      </c>
      <c r="H1036" s="211" t="s">
        <v>44</v>
      </c>
      <c r="I1036" s="260"/>
    </row>
    <row r="1037" ht="15.75" customHeight="1" spans="1:9">
      <c r="A1037" s="234"/>
      <c r="B1037" s="267"/>
      <c r="C1037" s="312" t="s">
        <v>852</v>
      </c>
      <c r="D1037" s="313">
        <v>142</v>
      </c>
      <c r="E1037" s="316"/>
      <c r="F1037" s="315">
        <v>0</v>
      </c>
      <c r="G1037" s="316"/>
      <c r="H1037" s="210"/>
      <c r="I1037" s="260"/>
    </row>
    <row r="1038" ht="15.75" customHeight="1" spans="1:9">
      <c r="A1038" s="234"/>
      <c r="B1038" s="267"/>
      <c r="C1038" s="312" t="s">
        <v>752</v>
      </c>
      <c r="D1038" s="313">
        <v>241</v>
      </c>
      <c r="E1038" s="316"/>
      <c r="F1038" s="315">
        <v>0</v>
      </c>
      <c r="G1038" s="316"/>
      <c r="H1038" s="210"/>
      <c r="I1038" s="260"/>
    </row>
    <row r="1039" ht="15.75" customHeight="1" spans="1:9">
      <c r="A1039" s="234"/>
      <c r="B1039" s="267"/>
      <c r="C1039" s="312" t="s">
        <v>853</v>
      </c>
      <c r="D1039" s="313">
        <v>133</v>
      </c>
      <c r="E1039" s="317"/>
      <c r="F1039" s="315">
        <v>0</v>
      </c>
      <c r="G1039" s="317"/>
      <c r="H1039" s="212"/>
      <c r="I1039" s="260"/>
    </row>
    <row r="1040" ht="15.75" customHeight="1" spans="1:9">
      <c r="A1040" s="234"/>
      <c r="B1040" s="270"/>
      <c r="C1040" s="271" t="s">
        <v>109</v>
      </c>
      <c r="D1040" s="238">
        <v>1541</v>
      </c>
      <c r="E1040" s="273">
        <f>F1040+G1040</f>
        <v>8</v>
      </c>
      <c r="F1040" s="273">
        <v>5</v>
      </c>
      <c r="G1040" s="273">
        <v>3</v>
      </c>
      <c r="H1040" s="192"/>
      <c r="I1040" s="262"/>
    </row>
    <row r="1041" ht="15.75" customHeight="1" spans="1:9">
      <c r="A1041" s="234"/>
      <c r="B1041" s="266" t="s">
        <v>854</v>
      </c>
      <c r="C1041" s="318" t="s">
        <v>855</v>
      </c>
      <c r="D1041" s="319">
        <v>319</v>
      </c>
      <c r="E1041" s="236">
        <v>2</v>
      </c>
      <c r="F1041" s="268">
        <v>2</v>
      </c>
      <c r="G1041" s="236">
        <v>0</v>
      </c>
      <c r="H1041" s="192" t="s">
        <v>44</v>
      </c>
      <c r="I1041" s="260"/>
    </row>
    <row r="1042" ht="15.75" customHeight="1" spans="1:9">
      <c r="A1042" s="234"/>
      <c r="B1042" s="267"/>
      <c r="C1042" s="318" t="s">
        <v>856</v>
      </c>
      <c r="D1042" s="319">
        <v>273</v>
      </c>
      <c r="E1042" s="236">
        <v>2</v>
      </c>
      <c r="F1042" s="268">
        <v>2</v>
      </c>
      <c r="G1042" s="236">
        <v>0</v>
      </c>
      <c r="H1042" s="192" t="s">
        <v>44</v>
      </c>
      <c r="I1042" s="260"/>
    </row>
    <row r="1043" ht="15.75" customHeight="1" spans="1:9">
      <c r="A1043" s="234"/>
      <c r="B1043" s="267"/>
      <c r="C1043" s="318" t="s">
        <v>857</v>
      </c>
      <c r="D1043" s="319">
        <v>492</v>
      </c>
      <c r="E1043" s="236">
        <v>6</v>
      </c>
      <c r="F1043" s="236">
        <v>6</v>
      </c>
      <c r="G1043" s="236">
        <v>0</v>
      </c>
      <c r="H1043" s="192" t="s">
        <v>44</v>
      </c>
      <c r="I1043" s="263" t="s">
        <v>54</v>
      </c>
    </row>
    <row r="1044" ht="15.75" customHeight="1" spans="1:9">
      <c r="A1044" s="234"/>
      <c r="B1044" s="267"/>
      <c r="C1044" s="320" t="s">
        <v>858</v>
      </c>
      <c r="D1044" s="319">
        <v>170</v>
      </c>
      <c r="E1044" s="255">
        <v>1</v>
      </c>
      <c r="F1044" s="268">
        <v>0</v>
      </c>
      <c r="G1044" s="255">
        <v>1</v>
      </c>
      <c r="H1044" s="211" t="s">
        <v>44</v>
      </c>
      <c r="I1044" s="260"/>
    </row>
    <row r="1045" ht="15.75" customHeight="1" spans="1:9">
      <c r="A1045" s="234"/>
      <c r="B1045" s="267"/>
      <c r="C1045" s="320" t="s">
        <v>859</v>
      </c>
      <c r="D1045" s="319">
        <v>415</v>
      </c>
      <c r="E1045" s="257"/>
      <c r="F1045" s="268">
        <v>0</v>
      </c>
      <c r="G1045" s="257"/>
      <c r="H1045" s="210"/>
      <c r="I1045" s="260"/>
    </row>
    <row r="1046" ht="15.75" customHeight="1" spans="1:9">
      <c r="A1046" s="234"/>
      <c r="B1046" s="267"/>
      <c r="C1046" s="320" t="s">
        <v>860</v>
      </c>
      <c r="D1046" s="319">
        <v>113</v>
      </c>
      <c r="E1046" s="257"/>
      <c r="F1046" s="268">
        <v>0</v>
      </c>
      <c r="G1046" s="257"/>
      <c r="H1046" s="210"/>
      <c r="I1046" s="260"/>
    </row>
    <row r="1047" ht="15.75" customHeight="1" spans="1:9">
      <c r="A1047" s="234"/>
      <c r="B1047" s="267"/>
      <c r="C1047" s="320" t="s">
        <v>861</v>
      </c>
      <c r="D1047" s="319">
        <v>65</v>
      </c>
      <c r="E1047" s="259"/>
      <c r="F1047" s="321">
        <v>0</v>
      </c>
      <c r="G1047" s="259"/>
      <c r="H1047" s="212"/>
      <c r="I1047" s="260"/>
    </row>
    <row r="1048" ht="15.75" customHeight="1" spans="1:9">
      <c r="A1048" s="234"/>
      <c r="B1048" s="270"/>
      <c r="C1048" s="265" t="s">
        <v>109</v>
      </c>
      <c r="D1048" s="238">
        <v>1847</v>
      </c>
      <c r="E1048" s="273">
        <f>F1048+G1048</f>
        <v>11</v>
      </c>
      <c r="F1048" s="273">
        <v>10</v>
      </c>
      <c r="G1048" s="273">
        <v>1</v>
      </c>
      <c r="H1048" s="192"/>
      <c r="I1048" s="262"/>
    </row>
    <row r="1049" ht="15.75" customHeight="1" spans="1:9">
      <c r="A1049" s="234"/>
      <c r="B1049" s="229" t="s">
        <v>862</v>
      </c>
      <c r="C1049" s="320" t="s">
        <v>863</v>
      </c>
      <c r="D1049" s="319">
        <v>171</v>
      </c>
      <c r="E1049" s="236">
        <v>3</v>
      </c>
      <c r="F1049" s="268">
        <v>3</v>
      </c>
      <c r="G1049" s="236">
        <v>0</v>
      </c>
      <c r="H1049" s="192" t="s">
        <v>44</v>
      </c>
      <c r="I1049" s="260"/>
    </row>
    <row r="1050" ht="15.75" customHeight="1" spans="1:9">
      <c r="A1050" s="234"/>
      <c r="B1050" s="229"/>
      <c r="C1050" s="322" t="s">
        <v>416</v>
      </c>
      <c r="D1050" s="323">
        <v>183</v>
      </c>
      <c r="E1050" s="236">
        <v>5</v>
      </c>
      <c r="F1050" s="236">
        <v>5</v>
      </c>
      <c r="G1050" s="236">
        <v>0</v>
      </c>
      <c r="H1050" s="192" t="s">
        <v>44</v>
      </c>
      <c r="I1050" s="263" t="s">
        <v>54</v>
      </c>
    </row>
    <row r="1051" ht="15.75" customHeight="1" spans="1:9">
      <c r="A1051" s="234"/>
      <c r="B1051" s="229"/>
      <c r="C1051" s="320" t="s">
        <v>864</v>
      </c>
      <c r="D1051" s="319">
        <v>108</v>
      </c>
      <c r="E1051" s="236">
        <v>2</v>
      </c>
      <c r="F1051" s="268">
        <v>2</v>
      </c>
      <c r="G1051" s="236">
        <v>0</v>
      </c>
      <c r="H1051" s="192" t="s">
        <v>44</v>
      </c>
      <c r="I1051" s="260"/>
    </row>
    <row r="1052" ht="15.75" customHeight="1" spans="1:9">
      <c r="A1052" s="234"/>
      <c r="B1052" s="229"/>
      <c r="C1052" s="320" t="s">
        <v>865</v>
      </c>
      <c r="D1052" s="319">
        <v>310</v>
      </c>
      <c r="E1052" s="255">
        <v>3</v>
      </c>
      <c r="F1052" s="268">
        <v>2</v>
      </c>
      <c r="G1052" s="255">
        <v>1</v>
      </c>
      <c r="H1052" s="211" t="s">
        <v>44</v>
      </c>
      <c r="I1052" s="260"/>
    </row>
    <row r="1053" ht="15.75" customHeight="1" spans="1:9">
      <c r="A1053" s="234"/>
      <c r="B1053" s="229"/>
      <c r="C1053" s="320" t="s">
        <v>866</v>
      </c>
      <c r="D1053" s="319">
        <v>163</v>
      </c>
      <c r="E1053" s="257"/>
      <c r="F1053" s="268">
        <v>0</v>
      </c>
      <c r="G1053" s="257"/>
      <c r="H1053" s="210"/>
      <c r="I1053" s="260"/>
    </row>
    <row r="1054" ht="15.75" customHeight="1" spans="1:9">
      <c r="A1054" s="234"/>
      <c r="B1054" s="229"/>
      <c r="C1054" s="320" t="s">
        <v>867</v>
      </c>
      <c r="D1054" s="319">
        <v>157</v>
      </c>
      <c r="E1054" s="257"/>
      <c r="F1054" s="268">
        <v>0</v>
      </c>
      <c r="G1054" s="257"/>
      <c r="H1054" s="210"/>
      <c r="I1054" s="260"/>
    </row>
    <row r="1055" ht="15.75" customHeight="1" spans="1:9">
      <c r="A1055" s="234"/>
      <c r="B1055" s="229"/>
      <c r="C1055" s="320" t="s">
        <v>440</v>
      </c>
      <c r="D1055" s="319">
        <v>154</v>
      </c>
      <c r="E1055" s="257"/>
      <c r="F1055" s="268">
        <v>0</v>
      </c>
      <c r="G1055" s="257"/>
      <c r="H1055" s="210"/>
      <c r="I1055" s="260"/>
    </row>
    <row r="1056" ht="15.75" customHeight="1" spans="1:9">
      <c r="A1056" s="234"/>
      <c r="B1056" s="229"/>
      <c r="C1056" s="320" t="s">
        <v>868</v>
      </c>
      <c r="D1056" s="319">
        <v>111</v>
      </c>
      <c r="E1056" s="257"/>
      <c r="F1056" s="268">
        <v>0</v>
      </c>
      <c r="G1056" s="257"/>
      <c r="H1056" s="210"/>
      <c r="I1056" s="260"/>
    </row>
    <row r="1057" ht="15.75" customHeight="1" spans="1:9">
      <c r="A1057" s="234"/>
      <c r="B1057" s="229"/>
      <c r="C1057" s="320" t="s">
        <v>869</v>
      </c>
      <c r="D1057" s="319">
        <v>119</v>
      </c>
      <c r="E1057" s="257"/>
      <c r="F1057" s="268">
        <v>0</v>
      </c>
      <c r="G1057" s="257"/>
      <c r="H1057" s="210"/>
      <c r="I1057" s="260"/>
    </row>
    <row r="1058" ht="15.75" customHeight="1" spans="1:9">
      <c r="A1058" s="234"/>
      <c r="B1058" s="229"/>
      <c r="C1058" s="320" t="s">
        <v>870</v>
      </c>
      <c r="D1058" s="319">
        <v>116</v>
      </c>
      <c r="E1058" s="257"/>
      <c r="F1058" s="268">
        <v>0</v>
      </c>
      <c r="G1058" s="257"/>
      <c r="H1058" s="210"/>
      <c r="I1058" s="260"/>
    </row>
    <row r="1059" ht="15.75" customHeight="1" spans="1:9">
      <c r="A1059" s="234"/>
      <c r="B1059" s="229"/>
      <c r="C1059" s="320" t="s">
        <v>871</v>
      </c>
      <c r="D1059" s="319">
        <v>113</v>
      </c>
      <c r="E1059" s="259"/>
      <c r="F1059" s="324">
        <v>0</v>
      </c>
      <c r="G1059" s="259"/>
      <c r="H1059" s="212"/>
      <c r="I1059" s="260"/>
    </row>
    <row r="1060" ht="15.75" customHeight="1" spans="1:9">
      <c r="A1060" s="234"/>
      <c r="B1060" s="229"/>
      <c r="C1060" s="265" t="s">
        <v>109</v>
      </c>
      <c r="D1060" s="325">
        <v>1705</v>
      </c>
      <c r="E1060" s="273">
        <f>F1060+G1060</f>
        <v>13</v>
      </c>
      <c r="F1060" s="273">
        <v>12</v>
      </c>
      <c r="G1060" s="273">
        <v>1</v>
      </c>
      <c r="H1060" s="192"/>
      <c r="I1060" s="262"/>
    </row>
    <row r="1061" ht="18" customHeight="1" spans="1:9">
      <c r="A1061" s="234"/>
      <c r="B1061" s="229" t="s">
        <v>872</v>
      </c>
      <c r="C1061" s="326" t="s">
        <v>873</v>
      </c>
      <c r="D1061" s="311">
        <v>307</v>
      </c>
      <c r="E1061" s="268">
        <v>1</v>
      </c>
      <c r="F1061" s="268">
        <v>1</v>
      </c>
      <c r="G1061" s="268">
        <v>0</v>
      </c>
      <c r="H1061" s="192" t="s">
        <v>44</v>
      </c>
      <c r="I1061" s="260"/>
    </row>
    <row r="1062" ht="18" customHeight="1" spans="1:9">
      <c r="A1062" s="234"/>
      <c r="B1062" s="229"/>
      <c r="C1062" s="326" t="s">
        <v>874</v>
      </c>
      <c r="D1062" s="311">
        <v>103</v>
      </c>
      <c r="E1062" s="255">
        <v>2</v>
      </c>
      <c r="F1062" s="268">
        <v>0</v>
      </c>
      <c r="G1062" s="255">
        <v>2</v>
      </c>
      <c r="H1062" s="211" t="s">
        <v>44</v>
      </c>
      <c r="I1062" s="260"/>
    </row>
    <row r="1063" ht="18" customHeight="1" spans="1:9">
      <c r="A1063" s="234"/>
      <c r="B1063" s="229"/>
      <c r="C1063" s="326" t="s">
        <v>875</v>
      </c>
      <c r="D1063" s="311">
        <v>110</v>
      </c>
      <c r="E1063" s="257"/>
      <c r="F1063" s="268">
        <v>0</v>
      </c>
      <c r="G1063" s="257"/>
      <c r="H1063" s="210"/>
      <c r="I1063" s="260"/>
    </row>
    <row r="1064" ht="18" customHeight="1" spans="1:9">
      <c r="A1064" s="234"/>
      <c r="B1064" s="229"/>
      <c r="C1064" s="326" t="s">
        <v>508</v>
      </c>
      <c r="D1064" s="311">
        <v>190</v>
      </c>
      <c r="E1064" s="257"/>
      <c r="F1064" s="268">
        <v>0</v>
      </c>
      <c r="G1064" s="257"/>
      <c r="H1064" s="210"/>
      <c r="I1064" s="260"/>
    </row>
    <row r="1065" ht="18" customHeight="1" spans="1:9">
      <c r="A1065" s="234"/>
      <c r="B1065" s="229"/>
      <c r="C1065" s="326" t="s">
        <v>511</v>
      </c>
      <c r="D1065" s="311">
        <v>151</v>
      </c>
      <c r="E1065" s="257"/>
      <c r="F1065" s="268">
        <v>0</v>
      </c>
      <c r="G1065" s="257"/>
      <c r="H1065" s="210"/>
      <c r="I1065" s="260"/>
    </row>
    <row r="1066" ht="18" customHeight="1" spans="1:9">
      <c r="A1066" s="234"/>
      <c r="B1066" s="229"/>
      <c r="C1066" s="326" t="s">
        <v>876</v>
      </c>
      <c r="D1066" s="311">
        <v>106</v>
      </c>
      <c r="E1066" s="257"/>
      <c r="F1066" s="268">
        <v>0</v>
      </c>
      <c r="G1066" s="257"/>
      <c r="H1066" s="210"/>
      <c r="I1066" s="260"/>
    </row>
    <row r="1067" ht="18" customHeight="1" spans="1:9">
      <c r="A1067" s="234"/>
      <c r="B1067" s="229"/>
      <c r="C1067" s="326" t="s">
        <v>408</v>
      </c>
      <c r="D1067" s="311">
        <v>218</v>
      </c>
      <c r="E1067" s="257"/>
      <c r="F1067" s="236">
        <v>0</v>
      </c>
      <c r="G1067" s="257"/>
      <c r="H1067" s="210"/>
      <c r="I1067" s="263" t="s">
        <v>54</v>
      </c>
    </row>
    <row r="1068" ht="18" customHeight="1" spans="1:9">
      <c r="A1068" s="234"/>
      <c r="B1068" s="229"/>
      <c r="C1068" s="326" t="s">
        <v>877</v>
      </c>
      <c r="D1068" s="311">
        <v>239</v>
      </c>
      <c r="E1068" s="257"/>
      <c r="F1068" s="268">
        <v>0</v>
      </c>
      <c r="G1068" s="257"/>
      <c r="H1068" s="210"/>
      <c r="I1068" s="260"/>
    </row>
    <row r="1069" ht="18" customHeight="1" spans="1:9">
      <c r="A1069" s="234"/>
      <c r="B1069" s="229"/>
      <c r="C1069" s="326" t="s">
        <v>878</v>
      </c>
      <c r="D1069" s="311">
        <v>63</v>
      </c>
      <c r="E1069" s="259"/>
      <c r="F1069" s="268">
        <v>0</v>
      </c>
      <c r="G1069" s="259"/>
      <c r="H1069" s="212"/>
      <c r="I1069" s="260"/>
    </row>
    <row r="1070" ht="18" customHeight="1" spans="1:9">
      <c r="A1070" s="269"/>
      <c r="B1070" s="229"/>
      <c r="C1070" s="265" t="s">
        <v>109</v>
      </c>
      <c r="D1070" s="238">
        <v>1487</v>
      </c>
      <c r="E1070" s="273">
        <f>F1070+G1070</f>
        <v>3</v>
      </c>
      <c r="F1070" s="273">
        <v>1</v>
      </c>
      <c r="G1070" s="273">
        <v>2</v>
      </c>
      <c r="H1070" s="192"/>
      <c r="I1070" s="262"/>
    </row>
    <row r="1071" s="1" customFormat="1" ht="20.25" customHeight="1" spans="1:9">
      <c r="A1071" s="19" t="s">
        <v>25</v>
      </c>
      <c r="B1071" s="20" t="s">
        <v>26</v>
      </c>
      <c r="C1071" s="21" t="s">
        <v>27</v>
      </c>
      <c r="D1071" s="22" t="s">
        <v>3</v>
      </c>
      <c r="E1071" s="23" t="s">
        <v>28</v>
      </c>
      <c r="F1071" s="24" t="s">
        <v>29</v>
      </c>
      <c r="G1071" s="24"/>
      <c r="H1071" s="25" t="s">
        <v>30</v>
      </c>
      <c r="I1071" s="51" t="s">
        <v>7</v>
      </c>
    </row>
    <row r="1072" s="1" customFormat="1" ht="29.25" customHeight="1" spans="1:9">
      <c r="A1072" s="26"/>
      <c r="B1072" s="27"/>
      <c r="C1072" s="28"/>
      <c r="D1072" s="29"/>
      <c r="E1072" s="30"/>
      <c r="F1072" s="24" t="s">
        <v>31</v>
      </c>
      <c r="G1072" s="24" t="s">
        <v>32</v>
      </c>
      <c r="H1072" s="25"/>
      <c r="I1072" s="52"/>
    </row>
    <row r="1073" ht="18" customHeight="1" spans="1:9">
      <c r="A1073" s="228" t="s">
        <v>21</v>
      </c>
      <c r="B1073" s="229" t="s">
        <v>879</v>
      </c>
      <c r="C1073" s="310" t="s">
        <v>428</v>
      </c>
      <c r="D1073" s="327">
        <v>153</v>
      </c>
      <c r="E1073" s="236">
        <v>2</v>
      </c>
      <c r="F1073" s="236">
        <v>2</v>
      </c>
      <c r="G1073" s="236">
        <v>0</v>
      </c>
      <c r="H1073" s="192" t="s">
        <v>44</v>
      </c>
      <c r="I1073" s="263" t="s">
        <v>54</v>
      </c>
    </row>
    <row r="1074" ht="18" customHeight="1" spans="1:9">
      <c r="A1074" s="234"/>
      <c r="B1074" s="229"/>
      <c r="C1074" s="310" t="s">
        <v>442</v>
      </c>
      <c r="D1074" s="327">
        <v>113</v>
      </c>
      <c r="E1074" s="268">
        <v>1</v>
      </c>
      <c r="F1074" s="268">
        <v>0</v>
      </c>
      <c r="G1074" s="268">
        <v>1</v>
      </c>
      <c r="H1074" s="192" t="s">
        <v>44</v>
      </c>
      <c r="I1074" s="260"/>
    </row>
    <row r="1075" ht="18" customHeight="1" spans="1:9">
      <c r="A1075" s="234"/>
      <c r="B1075" s="229"/>
      <c r="C1075" s="310" t="s">
        <v>880</v>
      </c>
      <c r="D1075" s="327">
        <v>104</v>
      </c>
      <c r="E1075" s="255">
        <v>3</v>
      </c>
      <c r="F1075" s="268">
        <v>0</v>
      </c>
      <c r="G1075" s="255">
        <v>1</v>
      </c>
      <c r="H1075" s="211" t="s">
        <v>44</v>
      </c>
      <c r="I1075" s="260"/>
    </row>
    <row r="1076" ht="18" customHeight="1" spans="1:9">
      <c r="A1076" s="234"/>
      <c r="B1076" s="229"/>
      <c r="C1076" s="310" t="s">
        <v>881</v>
      </c>
      <c r="D1076" s="327">
        <v>92</v>
      </c>
      <c r="E1076" s="257"/>
      <c r="F1076" s="268">
        <v>0</v>
      </c>
      <c r="G1076" s="257"/>
      <c r="H1076" s="210"/>
      <c r="I1076" s="260"/>
    </row>
    <row r="1077" ht="18" customHeight="1" spans="1:9">
      <c r="A1077" s="234"/>
      <c r="B1077" s="229"/>
      <c r="C1077" s="328" t="s">
        <v>882</v>
      </c>
      <c r="D1077" s="327">
        <v>97</v>
      </c>
      <c r="E1077" s="257"/>
      <c r="F1077" s="268">
        <v>0</v>
      </c>
      <c r="G1077" s="257"/>
      <c r="H1077" s="210"/>
      <c r="I1077" s="260"/>
    </row>
    <row r="1078" ht="18" customHeight="1" spans="1:9">
      <c r="A1078" s="234"/>
      <c r="B1078" s="229"/>
      <c r="C1078" s="328" t="s">
        <v>883</v>
      </c>
      <c r="D1078" s="327">
        <v>83</v>
      </c>
      <c r="E1078" s="257"/>
      <c r="F1078" s="268">
        <v>0</v>
      </c>
      <c r="G1078" s="257"/>
      <c r="H1078" s="210"/>
      <c r="I1078" s="260"/>
    </row>
    <row r="1079" ht="18" customHeight="1" spans="1:9">
      <c r="A1079" s="234"/>
      <c r="B1079" s="229"/>
      <c r="C1079" s="310" t="s">
        <v>884</v>
      </c>
      <c r="D1079" s="327">
        <v>71</v>
      </c>
      <c r="E1079" s="257"/>
      <c r="F1079" s="268">
        <v>0</v>
      </c>
      <c r="G1079" s="257"/>
      <c r="H1079" s="210"/>
      <c r="I1079" s="260"/>
    </row>
    <row r="1080" ht="18" customHeight="1" spans="1:9">
      <c r="A1080" s="234"/>
      <c r="B1080" s="229"/>
      <c r="C1080" s="329" t="s">
        <v>885</v>
      </c>
      <c r="D1080" s="330">
        <v>53</v>
      </c>
      <c r="E1080" s="257"/>
      <c r="F1080" s="268">
        <v>0</v>
      </c>
      <c r="G1080" s="257"/>
      <c r="H1080" s="210"/>
      <c r="I1080" s="260"/>
    </row>
    <row r="1081" ht="18" customHeight="1" spans="1:9">
      <c r="A1081" s="234"/>
      <c r="B1081" s="229"/>
      <c r="C1081" s="331" t="s">
        <v>886</v>
      </c>
      <c r="D1081" s="332" t="s">
        <v>887</v>
      </c>
      <c r="E1081" s="259"/>
      <c r="F1081" s="268">
        <v>2</v>
      </c>
      <c r="G1081" s="259"/>
      <c r="H1081" s="212"/>
      <c r="I1081" s="260"/>
    </row>
    <row r="1082" ht="18" customHeight="1" spans="1:9">
      <c r="A1082" s="234"/>
      <c r="B1082" s="229"/>
      <c r="C1082" s="265" t="s">
        <v>109</v>
      </c>
      <c r="D1082" s="238" t="s">
        <v>888</v>
      </c>
      <c r="E1082" s="273">
        <f>F1082+G1082</f>
        <v>6</v>
      </c>
      <c r="F1082" s="273">
        <v>4</v>
      </c>
      <c r="G1082" s="273">
        <v>2</v>
      </c>
      <c r="H1082" s="192"/>
      <c r="I1082" s="262"/>
    </row>
    <row r="1083" ht="18" customHeight="1" spans="1:9">
      <c r="A1083" s="234"/>
      <c r="B1083" s="229" t="s">
        <v>889</v>
      </c>
      <c r="C1083" s="310" t="s">
        <v>890</v>
      </c>
      <c r="D1083" s="327">
        <v>218</v>
      </c>
      <c r="E1083" s="255">
        <v>3</v>
      </c>
      <c r="F1083" s="268">
        <v>2</v>
      </c>
      <c r="G1083" s="255">
        <v>1</v>
      </c>
      <c r="H1083" s="211" t="s">
        <v>44</v>
      </c>
      <c r="I1083" s="260"/>
    </row>
    <row r="1084" ht="18" customHeight="1" spans="1:9">
      <c r="A1084" s="234"/>
      <c r="B1084" s="229"/>
      <c r="C1084" s="310" t="s">
        <v>891</v>
      </c>
      <c r="D1084" s="327">
        <v>52</v>
      </c>
      <c r="E1084" s="257"/>
      <c r="F1084" s="268">
        <v>0</v>
      </c>
      <c r="G1084" s="257"/>
      <c r="H1084" s="210"/>
      <c r="I1084" s="260"/>
    </row>
    <row r="1085" ht="18" customHeight="1" spans="1:9">
      <c r="A1085" s="234"/>
      <c r="B1085" s="229"/>
      <c r="C1085" s="310" t="s">
        <v>892</v>
      </c>
      <c r="D1085" s="327">
        <v>195</v>
      </c>
      <c r="E1085" s="259"/>
      <c r="F1085" s="268">
        <v>0</v>
      </c>
      <c r="G1085" s="259"/>
      <c r="H1085" s="212"/>
      <c r="I1085" s="260"/>
    </row>
    <row r="1086" ht="18" customHeight="1" spans="1:9">
      <c r="A1086" s="234"/>
      <c r="B1086" s="229"/>
      <c r="C1086" s="310" t="s">
        <v>373</v>
      </c>
      <c r="D1086" s="327">
        <v>190</v>
      </c>
      <c r="E1086" s="268">
        <v>6</v>
      </c>
      <c r="F1086" s="268">
        <v>4</v>
      </c>
      <c r="G1086" s="268">
        <v>2</v>
      </c>
      <c r="H1086" s="192" t="s">
        <v>44</v>
      </c>
      <c r="I1086" s="260"/>
    </row>
    <row r="1087" ht="18" customHeight="1" spans="1:9">
      <c r="A1087" s="234"/>
      <c r="B1087" s="229"/>
      <c r="C1087" s="310" t="s">
        <v>893</v>
      </c>
      <c r="D1087" s="327">
        <v>121</v>
      </c>
      <c r="E1087" s="255">
        <v>3</v>
      </c>
      <c r="F1087" s="268">
        <v>0</v>
      </c>
      <c r="G1087" s="255">
        <v>1</v>
      </c>
      <c r="H1087" s="211" t="s">
        <v>44</v>
      </c>
      <c r="I1087" s="260"/>
    </row>
    <row r="1088" ht="18" customHeight="1" spans="1:9">
      <c r="A1088" s="234"/>
      <c r="B1088" s="229"/>
      <c r="C1088" s="310" t="s">
        <v>863</v>
      </c>
      <c r="D1088" s="327">
        <v>105</v>
      </c>
      <c r="E1088" s="257"/>
      <c r="F1088" s="268">
        <v>2</v>
      </c>
      <c r="G1088" s="257"/>
      <c r="H1088" s="210"/>
      <c r="I1088" s="260"/>
    </row>
    <row r="1089" ht="18" customHeight="1" spans="1:9">
      <c r="A1089" s="234"/>
      <c r="B1089" s="229"/>
      <c r="C1089" s="310" t="s">
        <v>894</v>
      </c>
      <c r="D1089" s="327">
        <v>165</v>
      </c>
      <c r="E1089" s="259"/>
      <c r="F1089" s="268">
        <v>0</v>
      </c>
      <c r="G1089" s="259"/>
      <c r="H1089" s="212"/>
      <c r="I1089" s="260"/>
    </row>
    <row r="1090" ht="18" customHeight="1" spans="1:9">
      <c r="A1090" s="234"/>
      <c r="B1090" s="229"/>
      <c r="C1090" s="310" t="s">
        <v>895</v>
      </c>
      <c r="D1090" s="327">
        <v>324</v>
      </c>
      <c r="E1090" s="268">
        <v>8</v>
      </c>
      <c r="F1090" s="268">
        <v>6</v>
      </c>
      <c r="G1090" s="268">
        <v>2</v>
      </c>
      <c r="H1090" s="192" t="s">
        <v>44</v>
      </c>
      <c r="I1090" s="260"/>
    </row>
    <row r="1091" ht="18" customHeight="1" spans="1:9">
      <c r="A1091" s="234"/>
      <c r="B1091" s="229"/>
      <c r="C1091" s="322" t="s">
        <v>896</v>
      </c>
      <c r="D1091" s="323">
        <v>259</v>
      </c>
      <c r="E1091" s="236">
        <v>12</v>
      </c>
      <c r="F1091" s="236">
        <v>9</v>
      </c>
      <c r="G1091" s="236">
        <v>3</v>
      </c>
      <c r="H1091" s="192" t="s">
        <v>44</v>
      </c>
      <c r="I1091" s="263" t="s">
        <v>54</v>
      </c>
    </row>
    <row r="1092" ht="18" customHeight="1" spans="1:9">
      <c r="A1092" s="234"/>
      <c r="B1092" s="229"/>
      <c r="C1092" s="333" t="s">
        <v>109</v>
      </c>
      <c r="D1092" s="334">
        <v>1629</v>
      </c>
      <c r="E1092" s="335">
        <f>F1092+G1092</f>
        <v>32</v>
      </c>
      <c r="F1092" s="335">
        <v>23</v>
      </c>
      <c r="G1092" s="335">
        <v>9</v>
      </c>
      <c r="H1092" s="192"/>
      <c r="I1092" s="262"/>
    </row>
    <row r="1093" ht="18" customHeight="1" spans="1:9">
      <c r="A1093" s="234"/>
      <c r="B1093" s="229" t="s">
        <v>897</v>
      </c>
      <c r="C1093" s="326" t="s">
        <v>898</v>
      </c>
      <c r="D1093" s="327">
        <v>197</v>
      </c>
      <c r="E1093" s="236">
        <v>1</v>
      </c>
      <c r="F1093" s="236">
        <v>1</v>
      </c>
      <c r="G1093" s="236">
        <v>0</v>
      </c>
      <c r="H1093" s="192" t="s">
        <v>44</v>
      </c>
      <c r="I1093" s="263" t="s">
        <v>54</v>
      </c>
    </row>
    <row r="1094" ht="18" customHeight="1" spans="1:9">
      <c r="A1094" s="234"/>
      <c r="B1094" s="229"/>
      <c r="C1094" s="326" t="s">
        <v>899</v>
      </c>
      <c r="D1094" s="327">
        <v>194</v>
      </c>
      <c r="E1094" s="255">
        <v>1</v>
      </c>
      <c r="F1094" s="289">
        <v>1</v>
      </c>
      <c r="G1094" s="280">
        <v>0</v>
      </c>
      <c r="H1094" s="192" t="s">
        <v>44</v>
      </c>
      <c r="I1094" s="260"/>
    </row>
    <row r="1095" ht="18" customHeight="1" spans="1:9">
      <c r="A1095" s="234"/>
      <c r="B1095" s="229"/>
      <c r="C1095" s="336" t="s">
        <v>900</v>
      </c>
      <c r="D1095" s="337">
        <v>229</v>
      </c>
      <c r="E1095" s="255">
        <v>1</v>
      </c>
      <c r="F1095" s="236">
        <v>0</v>
      </c>
      <c r="G1095" s="255">
        <v>1</v>
      </c>
      <c r="H1095" s="211" t="s">
        <v>44</v>
      </c>
      <c r="I1095" s="260"/>
    </row>
    <row r="1096" ht="18" customHeight="1" spans="1:9">
      <c r="A1096" s="234"/>
      <c r="B1096" s="229"/>
      <c r="C1096" s="326" t="s">
        <v>901</v>
      </c>
      <c r="D1096" s="327">
        <v>173</v>
      </c>
      <c r="E1096" s="257"/>
      <c r="F1096" s="236">
        <v>0</v>
      </c>
      <c r="G1096" s="257"/>
      <c r="H1096" s="210"/>
      <c r="I1096" s="260"/>
    </row>
    <row r="1097" ht="18" customHeight="1" spans="1:9">
      <c r="A1097" s="234"/>
      <c r="B1097" s="229"/>
      <c r="C1097" s="326" t="s">
        <v>511</v>
      </c>
      <c r="D1097" s="327">
        <v>76</v>
      </c>
      <c r="E1097" s="257"/>
      <c r="F1097" s="236">
        <v>0</v>
      </c>
      <c r="G1097" s="257"/>
      <c r="H1097" s="210"/>
      <c r="I1097" s="260"/>
    </row>
    <row r="1098" ht="18" customHeight="1" spans="1:9">
      <c r="A1098" s="234"/>
      <c r="B1098" s="229"/>
      <c r="C1098" s="326" t="s">
        <v>845</v>
      </c>
      <c r="D1098" s="327">
        <v>223</v>
      </c>
      <c r="E1098" s="257"/>
      <c r="F1098" s="236">
        <v>0</v>
      </c>
      <c r="G1098" s="257"/>
      <c r="H1098" s="210"/>
      <c r="I1098" s="260"/>
    </row>
    <row r="1099" ht="16.5" customHeight="1" spans="1:9">
      <c r="A1099" s="234"/>
      <c r="B1099" s="229"/>
      <c r="C1099" s="326" t="s">
        <v>902</v>
      </c>
      <c r="D1099" s="327">
        <v>239</v>
      </c>
      <c r="E1099" s="257"/>
      <c r="F1099" s="236">
        <v>0</v>
      </c>
      <c r="G1099" s="257"/>
      <c r="H1099" s="210"/>
      <c r="I1099" s="260"/>
    </row>
    <row r="1100" ht="16.5" customHeight="1" spans="1:9">
      <c r="A1100" s="234"/>
      <c r="B1100" s="229"/>
      <c r="C1100" s="338" t="s">
        <v>903</v>
      </c>
      <c r="D1100" s="330">
        <v>112</v>
      </c>
      <c r="E1100" s="259"/>
      <c r="F1100" s="236">
        <v>0</v>
      </c>
      <c r="G1100" s="259"/>
      <c r="H1100" s="212"/>
      <c r="I1100" s="260"/>
    </row>
    <row r="1101" ht="16.5" customHeight="1" spans="1:9">
      <c r="A1101" s="234"/>
      <c r="B1101" s="229"/>
      <c r="C1101" s="333" t="s">
        <v>109</v>
      </c>
      <c r="D1101" s="334">
        <v>1443</v>
      </c>
      <c r="E1101" s="335">
        <f>F1101+G1101</f>
        <v>3</v>
      </c>
      <c r="F1101" s="335">
        <v>2</v>
      </c>
      <c r="G1101" s="335">
        <v>1</v>
      </c>
      <c r="H1101" s="192"/>
      <c r="I1101" s="260"/>
    </row>
    <row r="1102" ht="16.5" customHeight="1" spans="1:9">
      <c r="A1102" s="234"/>
      <c r="B1102" s="229" t="s">
        <v>904</v>
      </c>
      <c r="C1102" s="310" t="s">
        <v>905</v>
      </c>
      <c r="D1102" s="327">
        <v>301</v>
      </c>
      <c r="E1102" s="236">
        <v>2</v>
      </c>
      <c r="F1102" s="236">
        <v>1</v>
      </c>
      <c r="G1102" s="236">
        <v>1</v>
      </c>
      <c r="H1102" s="192" t="s">
        <v>44</v>
      </c>
      <c r="I1102" s="260"/>
    </row>
    <row r="1103" ht="16.5" customHeight="1" spans="1:9">
      <c r="A1103" s="234"/>
      <c r="B1103" s="229"/>
      <c r="C1103" s="310" t="s">
        <v>906</v>
      </c>
      <c r="D1103" s="327">
        <v>263</v>
      </c>
      <c r="E1103" s="236">
        <v>1</v>
      </c>
      <c r="F1103" s="236">
        <v>1</v>
      </c>
      <c r="G1103" s="236">
        <v>0</v>
      </c>
      <c r="H1103" s="192" t="s">
        <v>44</v>
      </c>
      <c r="I1103" s="263" t="s">
        <v>54</v>
      </c>
    </row>
    <row r="1104" ht="16.5" customHeight="1" spans="1:9">
      <c r="A1104" s="234"/>
      <c r="B1104" s="229"/>
      <c r="C1104" s="310" t="s">
        <v>907</v>
      </c>
      <c r="D1104" s="327">
        <v>184</v>
      </c>
      <c r="E1104" s="257">
        <v>6</v>
      </c>
      <c r="F1104" s="236">
        <v>5</v>
      </c>
      <c r="G1104" s="257">
        <v>1</v>
      </c>
      <c r="H1104" s="192" t="s">
        <v>44</v>
      </c>
      <c r="I1104" s="260"/>
    </row>
    <row r="1105" ht="16.5" customHeight="1" spans="1:9">
      <c r="A1105" s="234"/>
      <c r="B1105" s="229"/>
      <c r="C1105" s="322" t="s">
        <v>908</v>
      </c>
      <c r="D1105" s="323">
        <v>314</v>
      </c>
      <c r="E1105" s="255">
        <v>1</v>
      </c>
      <c r="F1105" s="236">
        <v>0</v>
      </c>
      <c r="G1105" s="255">
        <v>1</v>
      </c>
      <c r="H1105" s="211" t="s">
        <v>44</v>
      </c>
      <c r="I1105" s="260"/>
    </row>
    <row r="1106" ht="16.5" customHeight="1" spans="1:9">
      <c r="A1106" s="234"/>
      <c r="B1106" s="229"/>
      <c r="C1106" s="310" t="s">
        <v>909</v>
      </c>
      <c r="D1106" s="327">
        <v>120</v>
      </c>
      <c r="E1106" s="257"/>
      <c r="F1106" s="236">
        <v>0</v>
      </c>
      <c r="G1106" s="257"/>
      <c r="H1106" s="210"/>
      <c r="I1106" s="260"/>
    </row>
    <row r="1107" ht="16.5" customHeight="1" spans="1:9">
      <c r="A1107" s="234"/>
      <c r="B1107" s="229"/>
      <c r="C1107" s="310" t="s">
        <v>910</v>
      </c>
      <c r="D1107" s="327">
        <v>163</v>
      </c>
      <c r="E1107" s="259"/>
      <c r="F1107" s="236">
        <v>0</v>
      </c>
      <c r="G1107" s="259"/>
      <c r="H1107" s="212"/>
      <c r="I1107" s="260"/>
    </row>
    <row r="1108" ht="16.5" customHeight="1" spans="1:9">
      <c r="A1108" s="234"/>
      <c r="B1108" s="229"/>
      <c r="C1108" s="265" t="s">
        <v>109</v>
      </c>
      <c r="D1108" s="238">
        <v>1345</v>
      </c>
      <c r="E1108" s="273">
        <f>F1108+G1108</f>
        <v>10</v>
      </c>
      <c r="F1108" s="273">
        <v>7</v>
      </c>
      <c r="G1108" s="273">
        <v>3</v>
      </c>
      <c r="H1108" s="192"/>
      <c r="I1108" s="262"/>
    </row>
    <row r="1109" ht="16.5" customHeight="1" spans="1:9">
      <c r="A1109" s="234"/>
      <c r="B1109" s="229" t="s">
        <v>911</v>
      </c>
      <c r="C1109" s="339" t="s">
        <v>810</v>
      </c>
      <c r="D1109" s="332" t="s">
        <v>912</v>
      </c>
      <c r="E1109" s="236">
        <v>6</v>
      </c>
      <c r="F1109" s="236">
        <v>3</v>
      </c>
      <c r="G1109" s="236">
        <v>3</v>
      </c>
      <c r="H1109" s="192" t="s">
        <v>44</v>
      </c>
      <c r="I1109" s="263" t="s">
        <v>54</v>
      </c>
    </row>
    <row r="1110" ht="16.5" customHeight="1" spans="1:9">
      <c r="A1110" s="234"/>
      <c r="B1110" s="229"/>
      <c r="C1110" s="320" t="s">
        <v>913</v>
      </c>
      <c r="D1110" s="332" t="s">
        <v>914</v>
      </c>
      <c r="E1110" s="268">
        <v>4</v>
      </c>
      <c r="F1110" s="268">
        <v>4</v>
      </c>
      <c r="G1110" s="268">
        <v>0</v>
      </c>
      <c r="H1110" s="192" t="s">
        <v>44</v>
      </c>
      <c r="I1110" s="260"/>
    </row>
    <row r="1111" ht="16.5" customHeight="1" spans="1:9">
      <c r="A1111" s="234"/>
      <c r="B1111" s="229"/>
      <c r="C1111" s="320" t="s">
        <v>915</v>
      </c>
      <c r="D1111" s="332" t="s">
        <v>916</v>
      </c>
      <c r="E1111" s="268">
        <v>3</v>
      </c>
      <c r="F1111" s="268">
        <v>3</v>
      </c>
      <c r="G1111" s="268">
        <v>0</v>
      </c>
      <c r="H1111" s="192" t="s">
        <v>44</v>
      </c>
      <c r="I1111" s="260"/>
    </row>
    <row r="1112" ht="16.5" customHeight="1" spans="1:9">
      <c r="A1112" s="234"/>
      <c r="B1112" s="229"/>
      <c r="C1112" s="265" t="s">
        <v>109</v>
      </c>
      <c r="D1112" s="238" t="s">
        <v>917</v>
      </c>
      <c r="E1112" s="273">
        <f>F1112+G1112</f>
        <v>13</v>
      </c>
      <c r="F1112" s="273">
        <v>10</v>
      </c>
      <c r="G1112" s="273">
        <v>3</v>
      </c>
      <c r="H1112" s="192"/>
      <c r="I1112" s="262"/>
    </row>
    <row r="1113" ht="18.75" spans="1:9">
      <c r="A1113" s="298"/>
      <c r="B1113" s="340" t="s">
        <v>132</v>
      </c>
      <c r="C1113" s="341"/>
      <c r="D1113" s="342" t="s">
        <v>918</v>
      </c>
      <c r="E1113" s="343">
        <f>F1113+G1113</f>
        <v>99</v>
      </c>
      <c r="F1113" s="343">
        <v>74</v>
      </c>
      <c r="G1113" s="343">
        <f>G1112+G1108+G1101+G1092+G1082+G1070+G1060+G1048+G1040</f>
        <v>25</v>
      </c>
      <c r="H1113" s="133"/>
      <c r="I1113" s="133"/>
    </row>
    <row r="1114" s="10" customFormat="1" ht="26.25" customHeight="1" spans="1:9">
      <c r="A1114" s="344" t="s">
        <v>919</v>
      </c>
      <c r="B1114" s="345"/>
      <c r="C1114" s="345"/>
      <c r="D1114" s="345">
        <v>281483</v>
      </c>
      <c r="E1114" s="346">
        <f>E87+E229+E310+E425+E576+E710+E836+E1015+E1113</f>
        <v>1562</v>
      </c>
      <c r="F1114" s="346">
        <f>F87+F229+F310+F425+F576+F710+F836+F1015+F1113</f>
        <v>1345</v>
      </c>
      <c r="G1114" s="346">
        <f>G87+G229+G310+G425+G576+G710+G836+G1015+G1113</f>
        <v>217</v>
      </c>
      <c r="H1114" s="347"/>
      <c r="I1114" s="345"/>
    </row>
  </sheetData>
  <mergeCells count="742">
    <mergeCell ref="A1:I1"/>
    <mergeCell ref="A2:D2"/>
    <mergeCell ref="E2:G2"/>
    <mergeCell ref="F3:G3"/>
    <mergeCell ref="F35:G35"/>
    <mergeCell ref="F63:G63"/>
    <mergeCell ref="B87:C87"/>
    <mergeCell ref="A98:I98"/>
    <mergeCell ref="A99:D99"/>
    <mergeCell ref="E99:G99"/>
    <mergeCell ref="F100:G100"/>
    <mergeCell ref="F130:G130"/>
    <mergeCell ref="F164:G164"/>
    <mergeCell ref="F204:G204"/>
    <mergeCell ref="B229:C229"/>
    <mergeCell ref="A239:I239"/>
    <mergeCell ref="A240:D240"/>
    <mergeCell ref="E240:G240"/>
    <mergeCell ref="F241:G241"/>
    <mergeCell ref="F284:G284"/>
    <mergeCell ref="B310:C310"/>
    <mergeCell ref="A336:I336"/>
    <mergeCell ref="A337:D337"/>
    <mergeCell ref="E337:G337"/>
    <mergeCell ref="F338:G338"/>
    <mergeCell ref="F379:G379"/>
    <mergeCell ref="B425:C425"/>
    <mergeCell ref="A428:I428"/>
    <mergeCell ref="A429:D429"/>
    <mergeCell ref="E429:G429"/>
    <mergeCell ref="F430:G430"/>
    <mergeCell ref="F479:G479"/>
    <mergeCell ref="F529:G529"/>
    <mergeCell ref="A583:I583"/>
    <mergeCell ref="A584:D584"/>
    <mergeCell ref="E584:G584"/>
    <mergeCell ref="F585:G585"/>
    <mergeCell ref="F626:G626"/>
    <mergeCell ref="F676:G676"/>
    <mergeCell ref="A727:I727"/>
    <mergeCell ref="A728:D728"/>
    <mergeCell ref="E728:G728"/>
    <mergeCell ref="F729:G729"/>
    <mergeCell ref="F771:G771"/>
    <mergeCell ref="F817:G817"/>
    <mergeCell ref="A869:I869"/>
    <mergeCell ref="A870:D870"/>
    <mergeCell ref="E870:G870"/>
    <mergeCell ref="F871:G871"/>
    <mergeCell ref="F910:G910"/>
    <mergeCell ref="F946:G946"/>
    <mergeCell ref="F985:G985"/>
    <mergeCell ref="B1015:C1015"/>
    <mergeCell ref="A1025:I1025"/>
    <mergeCell ref="A1026:D1026"/>
    <mergeCell ref="E1026:G1026"/>
    <mergeCell ref="F1027:G1027"/>
    <mergeCell ref="F1071:G1071"/>
    <mergeCell ref="B1113:C1113"/>
    <mergeCell ref="A1114:C1114"/>
    <mergeCell ref="A3:A4"/>
    <mergeCell ref="A5:A34"/>
    <mergeCell ref="A35:A36"/>
    <mergeCell ref="A37:A62"/>
    <mergeCell ref="A63:A64"/>
    <mergeCell ref="A65:A87"/>
    <mergeCell ref="A100:A101"/>
    <mergeCell ref="A102:A129"/>
    <mergeCell ref="A130:A131"/>
    <mergeCell ref="A132:A163"/>
    <mergeCell ref="A164:A165"/>
    <mergeCell ref="A166:A203"/>
    <mergeCell ref="A204:A205"/>
    <mergeCell ref="A206:A229"/>
    <mergeCell ref="A241:A242"/>
    <mergeCell ref="A243:A283"/>
    <mergeCell ref="A284:A285"/>
    <mergeCell ref="A286:A309"/>
    <mergeCell ref="A338:A339"/>
    <mergeCell ref="A340:A378"/>
    <mergeCell ref="A379:A380"/>
    <mergeCell ref="A381:A424"/>
    <mergeCell ref="A430:A431"/>
    <mergeCell ref="A432:A478"/>
    <mergeCell ref="A479:A480"/>
    <mergeCell ref="A481:A528"/>
    <mergeCell ref="A529:A530"/>
    <mergeCell ref="A531:A575"/>
    <mergeCell ref="A585:A586"/>
    <mergeCell ref="A587:A625"/>
    <mergeCell ref="A626:A627"/>
    <mergeCell ref="A628:A675"/>
    <mergeCell ref="A676:A677"/>
    <mergeCell ref="A678:A709"/>
    <mergeCell ref="A729:A730"/>
    <mergeCell ref="A731:A770"/>
    <mergeCell ref="A771:A772"/>
    <mergeCell ref="A773:A816"/>
    <mergeCell ref="A817:A818"/>
    <mergeCell ref="A819:A835"/>
    <mergeCell ref="A871:A872"/>
    <mergeCell ref="A873:A909"/>
    <mergeCell ref="A910:A911"/>
    <mergeCell ref="A912:A945"/>
    <mergeCell ref="A946:A947"/>
    <mergeCell ref="A948:A984"/>
    <mergeCell ref="A985:A986"/>
    <mergeCell ref="A987:A1014"/>
    <mergeCell ref="A1027:A1028"/>
    <mergeCell ref="A1029:A1070"/>
    <mergeCell ref="A1071:A1072"/>
    <mergeCell ref="A1073:A1112"/>
    <mergeCell ref="B3:B4"/>
    <mergeCell ref="B5:B34"/>
    <mergeCell ref="B35:B36"/>
    <mergeCell ref="B37:B62"/>
    <mergeCell ref="B63:B64"/>
    <mergeCell ref="B65:B73"/>
    <mergeCell ref="B74:B78"/>
    <mergeCell ref="B79:B86"/>
    <mergeCell ref="B100:B101"/>
    <mergeCell ref="B102:B106"/>
    <mergeCell ref="B107:B114"/>
    <mergeCell ref="B115:B121"/>
    <mergeCell ref="B122:B129"/>
    <mergeCell ref="B130:B131"/>
    <mergeCell ref="B132:B135"/>
    <mergeCell ref="B136:B140"/>
    <mergeCell ref="B141:B146"/>
    <mergeCell ref="B147:B152"/>
    <mergeCell ref="B153:B158"/>
    <mergeCell ref="B159:B163"/>
    <mergeCell ref="B164:B165"/>
    <mergeCell ref="B166:B173"/>
    <mergeCell ref="B174:B180"/>
    <mergeCell ref="B181:B185"/>
    <mergeCell ref="B186:B193"/>
    <mergeCell ref="B194:B203"/>
    <mergeCell ref="B204:B205"/>
    <mergeCell ref="B206:B221"/>
    <mergeCell ref="B222:B228"/>
    <mergeCell ref="B241:B242"/>
    <mergeCell ref="B243:B248"/>
    <mergeCell ref="B249:B254"/>
    <mergeCell ref="B255:B258"/>
    <mergeCell ref="B259:B264"/>
    <mergeCell ref="B265:B269"/>
    <mergeCell ref="B270:B273"/>
    <mergeCell ref="B274:B277"/>
    <mergeCell ref="B278:B283"/>
    <mergeCell ref="B284:B285"/>
    <mergeCell ref="B286:B291"/>
    <mergeCell ref="B292:B295"/>
    <mergeCell ref="B296:B302"/>
    <mergeCell ref="B303:B309"/>
    <mergeCell ref="B338:B339"/>
    <mergeCell ref="B340:B344"/>
    <mergeCell ref="B345:B348"/>
    <mergeCell ref="B349:B351"/>
    <mergeCell ref="B352:B355"/>
    <mergeCell ref="B356:B363"/>
    <mergeCell ref="B364:B370"/>
    <mergeCell ref="B371:B378"/>
    <mergeCell ref="B379:B380"/>
    <mergeCell ref="B381:B384"/>
    <mergeCell ref="B385:B390"/>
    <mergeCell ref="B391:B395"/>
    <mergeCell ref="B396:B398"/>
    <mergeCell ref="B399:B400"/>
    <mergeCell ref="B401:B409"/>
    <mergeCell ref="B410:B413"/>
    <mergeCell ref="B414:B418"/>
    <mergeCell ref="B419:B424"/>
    <mergeCell ref="B430:B431"/>
    <mergeCell ref="B432:B434"/>
    <mergeCell ref="B435:B445"/>
    <mergeCell ref="B446:B456"/>
    <mergeCell ref="B457:B470"/>
    <mergeCell ref="B471:B478"/>
    <mergeCell ref="B479:B480"/>
    <mergeCell ref="B481:B487"/>
    <mergeCell ref="B488:B502"/>
    <mergeCell ref="B503:B512"/>
    <mergeCell ref="B513:B515"/>
    <mergeCell ref="B516:B528"/>
    <mergeCell ref="B529:B530"/>
    <mergeCell ref="B531:B537"/>
    <mergeCell ref="B538:B547"/>
    <mergeCell ref="B548:B556"/>
    <mergeCell ref="B557:B565"/>
    <mergeCell ref="B566:B575"/>
    <mergeCell ref="B585:B586"/>
    <mergeCell ref="B587:B591"/>
    <mergeCell ref="B592:B596"/>
    <mergeCell ref="B597:B605"/>
    <mergeCell ref="B606:B615"/>
    <mergeCell ref="B616:B625"/>
    <mergeCell ref="B626:B627"/>
    <mergeCell ref="B628:B636"/>
    <mergeCell ref="B637:B644"/>
    <mergeCell ref="B645:B655"/>
    <mergeCell ref="B656:B664"/>
    <mergeCell ref="B665:B670"/>
    <mergeCell ref="B671:B675"/>
    <mergeCell ref="B676:B677"/>
    <mergeCell ref="B678:B685"/>
    <mergeCell ref="B686:B695"/>
    <mergeCell ref="B696:B709"/>
    <mergeCell ref="B729:B730"/>
    <mergeCell ref="B731:B740"/>
    <mergeCell ref="B741:B744"/>
    <mergeCell ref="B745:B750"/>
    <mergeCell ref="B751:B756"/>
    <mergeCell ref="B757:B763"/>
    <mergeCell ref="B764:B770"/>
    <mergeCell ref="B771:B772"/>
    <mergeCell ref="B773:B780"/>
    <mergeCell ref="B781:B786"/>
    <mergeCell ref="B787:B797"/>
    <mergeCell ref="B798:B807"/>
    <mergeCell ref="B808:B816"/>
    <mergeCell ref="B817:B818"/>
    <mergeCell ref="B819:B826"/>
    <mergeCell ref="B827:B835"/>
    <mergeCell ref="B871:B872"/>
    <mergeCell ref="B873:B881"/>
    <mergeCell ref="B882:B889"/>
    <mergeCell ref="B890:B900"/>
    <mergeCell ref="B901:B909"/>
    <mergeCell ref="B910:B911"/>
    <mergeCell ref="B912:B922"/>
    <mergeCell ref="B923:B929"/>
    <mergeCell ref="B930:B937"/>
    <mergeCell ref="B938:B945"/>
    <mergeCell ref="B946:B947"/>
    <mergeCell ref="B948:B962"/>
    <mergeCell ref="B963:B971"/>
    <mergeCell ref="B972:B984"/>
    <mergeCell ref="B985:B986"/>
    <mergeCell ref="B987:B995"/>
    <mergeCell ref="B996:B999"/>
    <mergeCell ref="B1000:B1014"/>
    <mergeCell ref="B1027:B1028"/>
    <mergeCell ref="B1029:B1040"/>
    <mergeCell ref="B1041:B1048"/>
    <mergeCell ref="B1049:B1060"/>
    <mergeCell ref="B1061:B1070"/>
    <mergeCell ref="B1071:B1072"/>
    <mergeCell ref="B1073:B1082"/>
    <mergeCell ref="B1083:B1092"/>
    <mergeCell ref="B1093:B1101"/>
    <mergeCell ref="B1102:B1108"/>
    <mergeCell ref="B1109:B1112"/>
    <mergeCell ref="C3:C4"/>
    <mergeCell ref="C35:C36"/>
    <mergeCell ref="C63:C64"/>
    <mergeCell ref="C100:C101"/>
    <mergeCell ref="C130:C131"/>
    <mergeCell ref="C164:C165"/>
    <mergeCell ref="C204:C205"/>
    <mergeCell ref="C241:C242"/>
    <mergeCell ref="C284:C285"/>
    <mergeCell ref="C338:C339"/>
    <mergeCell ref="C379:C380"/>
    <mergeCell ref="C430:C431"/>
    <mergeCell ref="C479:C480"/>
    <mergeCell ref="C529:C530"/>
    <mergeCell ref="C585:C586"/>
    <mergeCell ref="C626:C627"/>
    <mergeCell ref="C676:C677"/>
    <mergeCell ref="C729:C730"/>
    <mergeCell ref="C771:C772"/>
    <mergeCell ref="C817:C818"/>
    <mergeCell ref="C871:C872"/>
    <mergeCell ref="C910:C911"/>
    <mergeCell ref="C946:C947"/>
    <mergeCell ref="C985:C986"/>
    <mergeCell ref="C1027:C1028"/>
    <mergeCell ref="C1071:C1072"/>
    <mergeCell ref="D3:D4"/>
    <mergeCell ref="D22:D24"/>
    <mergeCell ref="D35:D36"/>
    <mergeCell ref="D63:D64"/>
    <mergeCell ref="D100:D101"/>
    <mergeCell ref="D130:D131"/>
    <mergeCell ref="D164:D165"/>
    <mergeCell ref="D204:D205"/>
    <mergeCell ref="D241:D242"/>
    <mergeCell ref="D284:D285"/>
    <mergeCell ref="D338:D339"/>
    <mergeCell ref="D379:D380"/>
    <mergeCell ref="D430:D431"/>
    <mergeCell ref="D479:D480"/>
    <mergeCell ref="D529:D530"/>
    <mergeCell ref="D585:D586"/>
    <mergeCell ref="D626:D627"/>
    <mergeCell ref="D676:D677"/>
    <mergeCell ref="D729:D730"/>
    <mergeCell ref="D771:D772"/>
    <mergeCell ref="D817:D818"/>
    <mergeCell ref="D871:D872"/>
    <mergeCell ref="D910:D911"/>
    <mergeCell ref="D946:D947"/>
    <mergeCell ref="D985:D986"/>
    <mergeCell ref="D1027:D1028"/>
    <mergeCell ref="D1071:D1072"/>
    <mergeCell ref="E3:E4"/>
    <mergeCell ref="E35:E36"/>
    <mergeCell ref="E63:E64"/>
    <mergeCell ref="E70:E72"/>
    <mergeCell ref="E100:E101"/>
    <mergeCell ref="E112:E113"/>
    <mergeCell ref="E130:E131"/>
    <mergeCell ref="E164:E165"/>
    <mergeCell ref="E167:E170"/>
    <mergeCell ref="E182:E183"/>
    <mergeCell ref="E188:E192"/>
    <mergeCell ref="E196:E201"/>
    <mergeCell ref="E204:E205"/>
    <mergeCell ref="E207:E219"/>
    <mergeCell ref="E223:E227"/>
    <mergeCell ref="E241:E242"/>
    <mergeCell ref="E249:E253"/>
    <mergeCell ref="E262:E263"/>
    <mergeCell ref="E284:E285"/>
    <mergeCell ref="E293:E294"/>
    <mergeCell ref="E296:E297"/>
    <mergeCell ref="E305:E307"/>
    <mergeCell ref="E338:E339"/>
    <mergeCell ref="E376:E377"/>
    <mergeCell ref="E379:E380"/>
    <mergeCell ref="E385:E386"/>
    <mergeCell ref="E401:E404"/>
    <mergeCell ref="E405:E408"/>
    <mergeCell ref="E411:E412"/>
    <mergeCell ref="E419:E423"/>
    <mergeCell ref="E430:E431"/>
    <mergeCell ref="E438:E444"/>
    <mergeCell ref="E446:E450"/>
    <mergeCell ref="E451:E455"/>
    <mergeCell ref="E457:E461"/>
    <mergeCell ref="E465:E467"/>
    <mergeCell ref="E468:E469"/>
    <mergeCell ref="E471:E472"/>
    <mergeCell ref="E473:E477"/>
    <mergeCell ref="E479:E480"/>
    <mergeCell ref="E482:E484"/>
    <mergeCell ref="E489:E491"/>
    <mergeCell ref="E492:E493"/>
    <mergeCell ref="E494:E495"/>
    <mergeCell ref="E496:E501"/>
    <mergeCell ref="E503:E506"/>
    <mergeCell ref="E507:E511"/>
    <mergeCell ref="E517:E521"/>
    <mergeCell ref="E522:E524"/>
    <mergeCell ref="E525:E527"/>
    <mergeCell ref="E529:E530"/>
    <mergeCell ref="E531:E532"/>
    <mergeCell ref="E533:E535"/>
    <mergeCell ref="E538:E541"/>
    <mergeCell ref="E542:E544"/>
    <mergeCell ref="E548:E549"/>
    <mergeCell ref="E552:E555"/>
    <mergeCell ref="E557:E558"/>
    <mergeCell ref="E560:E562"/>
    <mergeCell ref="E566:E574"/>
    <mergeCell ref="E585:E586"/>
    <mergeCell ref="E587:E588"/>
    <mergeCell ref="E589:E590"/>
    <mergeCell ref="E594:E595"/>
    <mergeCell ref="E598:E604"/>
    <mergeCell ref="E606:E611"/>
    <mergeCell ref="E612:E614"/>
    <mergeCell ref="E616:E618"/>
    <mergeCell ref="E619:E621"/>
    <mergeCell ref="E622:E623"/>
    <mergeCell ref="E626:E627"/>
    <mergeCell ref="E628:E629"/>
    <mergeCell ref="E630:E635"/>
    <mergeCell ref="E638:E643"/>
    <mergeCell ref="E646:E650"/>
    <mergeCell ref="E651:E654"/>
    <mergeCell ref="E656:E657"/>
    <mergeCell ref="E658:E659"/>
    <mergeCell ref="E661:E662"/>
    <mergeCell ref="E666:E669"/>
    <mergeCell ref="E671:E672"/>
    <mergeCell ref="E673:E674"/>
    <mergeCell ref="E676:E677"/>
    <mergeCell ref="E679:E680"/>
    <mergeCell ref="E681:E684"/>
    <mergeCell ref="E686:E688"/>
    <mergeCell ref="E689:E692"/>
    <mergeCell ref="E693:E694"/>
    <mergeCell ref="E696:E703"/>
    <mergeCell ref="E704:E707"/>
    <mergeCell ref="E729:E730"/>
    <mergeCell ref="E732:E739"/>
    <mergeCell ref="E742:E743"/>
    <mergeCell ref="E747:E749"/>
    <mergeCell ref="E751:E755"/>
    <mergeCell ref="E758:E762"/>
    <mergeCell ref="E764:E769"/>
    <mergeCell ref="E771:E772"/>
    <mergeCell ref="E776:E779"/>
    <mergeCell ref="E782:E785"/>
    <mergeCell ref="E787:E789"/>
    <mergeCell ref="E791:E796"/>
    <mergeCell ref="E798:E806"/>
    <mergeCell ref="E808:E815"/>
    <mergeCell ref="E817:E818"/>
    <mergeCell ref="E819:E820"/>
    <mergeCell ref="E821:E822"/>
    <mergeCell ref="E824:E825"/>
    <mergeCell ref="E828:E834"/>
    <mergeCell ref="E871:E872"/>
    <mergeCell ref="E873:E878"/>
    <mergeCell ref="E879:E880"/>
    <mergeCell ref="E884:E886"/>
    <mergeCell ref="E890:E892"/>
    <mergeCell ref="E894:E899"/>
    <mergeCell ref="E901:E904"/>
    <mergeCell ref="E910:E911"/>
    <mergeCell ref="E917:E921"/>
    <mergeCell ref="E924:E928"/>
    <mergeCell ref="E933:E936"/>
    <mergeCell ref="E938:E944"/>
    <mergeCell ref="E946:E947"/>
    <mergeCell ref="E950:E954"/>
    <mergeCell ref="E955:E961"/>
    <mergeCell ref="E967:E970"/>
    <mergeCell ref="E976:E983"/>
    <mergeCell ref="E985:E986"/>
    <mergeCell ref="E991:E994"/>
    <mergeCell ref="E1007:E1013"/>
    <mergeCell ref="E1027:E1028"/>
    <mergeCell ref="E1029:E1031"/>
    <mergeCell ref="E1036:E1039"/>
    <mergeCell ref="E1044:E1047"/>
    <mergeCell ref="E1052:E1059"/>
    <mergeCell ref="E1062:E1069"/>
    <mergeCell ref="E1071:E1072"/>
    <mergeCell ref="E1075:E1081"/>
    <mergeCell ref="E1083:E1085"/>
    <mergeCell ref="E1087:E1089"/>
    <mergeCell ref="E1095:E1100"/>
    <mergeCell ref="E1105:E1107"/>
    <mergeCell ref="F70:F72"/>
    <mergeCell ref="F112:F113"/>
    <mergeCell ref="F167:F170"/>
    <mergeCell ref="F182:F183"/>
    <mergeCell ref="F188:F192"/>
    <mergeCell ref="F196:F201"/>
    <mergeCell ref="F207:F219"/>
    <mergeCell ref="F223:F227"/>
    <mergeCell ref="F249:F253"/>
    <mergeCell ref="F262:F263"/>
    <mergeCell ref="F293:F294"/>
    <mergeCell ref="F296:F297"/>
    <mergeCell ref="F305:F307"/>
    <mergeCell ref="F376:F377"/>
    <mergeCell ref="F385:F386"/>
    <mergeCell ref="F401:F404"/>
    <mergeCell ref="F405:F408"/>
    <mergeCell ref="F411:F412"/>
    <mergeCell ref="F594:F595"/>
    <mergeCell ref="F879:F880"/>
    <mergeCell ref="G70:G72"/>
    <mergeCell ref="G112:G113"/>
    <mergeCell ref="G167:G170"/>
    <mergeCell ref="G182:G183"/>
    <mergeCell ref="G188:G192"/>
    <mergeCell ref="G196:G201"/>
    <mergeCell ref="G207:G219"/>
    <mergeCell ref="G223:G227"/>
    <mergeCell ref="G243:G247"/>
    <mergeCell ref="G249:G253"/>
    <mergeCell ref="G262:G263"/>
    <mergeCell ref="G293:G294"/>
    <mergeCell ref="G296:G297"/>
    <mergeCell ref="G305:G307"/>
    <mergeCell ref="G376:G377"/>
    <mergeCell ref="G401:G404"/>
    <mergeCell ref="G405:G408"/>
    <mergeCell ref="G411:G412"/>
    <mergeCell ref="G419:G423"/>
    <mergeCell ref="G438:G444"/>
    <mergeCell ref="G446:G450"/>
    <mergeCell ref="G451:G455"/>
    <mergeCell ref="G457:G461"/>
    <mergeCell ref="G465:G467"/>
    <mergeCell ref="G468:G469"/>
    <mergeCell ref="G473:G477"/>
    <mergeCell ref="G482:G484"/>
    <mergeCell ref="G489:G491"/>
    <mergeCell ref="G492:G493"/>
    <mergeCell ref="G494:G495"/>
    <mergeCell ref="G496:G501"/>
    <mergeCell ref="G503:G506"/>
    <mergeCell ref="G507:G511"/>
    <mergeCell ref="G517:G521"/>
    <mergeCell ref="G522:G524"/>
    <mergeCell ref="G525:G527"/>
    <mergeCell ref="G531:G532"/>
    <mergeCell ref="G533:G535"/>
    <mergeCell ref="G538:G541"/>
    <mergeCell ref="G542:G544"/>
    <mergeCell ref="G548:G549"/>
    <mergeCell ref="G552:G555"/>
    <mergeCell ref="G557:G558"/>
    <mergeCell ref="G560:G562"/>
    <mergeCell ref="G566:G574"/>
    <mergeCell ref="G587:G588"/>
    <mergeCell ref="G589:G590"/>
    <mergeCell ref="G594:G595"/>
    <mergeCell ref="G598:G604"/>
    <mergeCell ref="G606:G611"/>
    <mergeCell ref="G612:G614"/>
    <mergeCell ref="G616:G618"/>
    <mergeCell ref="G619:G621"/>
    <mergeCell ref="G622:G623"/>
    <mergeCell ref="G628:G629"/>
    <mergeCell ref="G630:G635"/>
    <mergeCell ref="G638:G643"/>
    <mergeCell ref="G646:G650"/>
    <mergeCell ref="G651:G654"/>
    <mergeCell ref="G656:G657"/>
    <mergeCell ref="G658:G659"/>
    <mergeCell ref="G661:G662"/>
    <mergeCell ref="G666:G669"/>
    <mergeCell ref="G671:G672"/>
    <mergeCell ref="G673:G674"/>
    <mergeCell ref="G679:G680"/>
    <mergeCell ref="G681:G684"/>
    <mergeCell ref="G686:G688"/>
    <mergeCell ref="G689:G692"/>
    <mergeCell ref="G693:G694"/>
    <mergeCell ref="G696:G703"/>
    <mergeCell ref="G704:G707"/>
    <mergeCell ref="G732:G739"/>
    <mergeCell ref="G742:G743"/>
    <mergeCell ref="G747:G749"/>
    <mergeCell ref="G751:G755"/>
    <mergeCell ref="G758:G762"/>
    <mergeCell ref="G764:G769"/>
    <mergeCell ref="G776:G779"/>
    <mergeCell ref="G782:G785"/>
    <mergeCell ref="G787:G789"/>
    <mergeCell ref="G791:G796"/>
    <mergeCell ref="G798:G806"/>
    <mergeCell ref="G808:G815"/>
    <mergeCell ref="G819:G820"/>
    <mergeCell ref="G821:G822"/>
    <mergeCell ref="G824:G825"/>
    <mergeCell ref="G828:G834"/>
    <mergeCell ref="G873:G878"/>
    <mergeCell ref="G879:G880"/>
    <mergeCell ref="G884:G886"/>
    <mergeCell ref="G890:G892"/>
    <mergeCell ref="G894:G899"/>
    <mergeCell ref="G901:G904"/>
    <mergeCell ref="G917:G921"/>
    <mergeCell ref="G924:G928"/>
    <mergeCell ref="G933:G936"/>
    <mergeCell ref="G938:G944"/>
    <mergeCell ref="G950:G954"/>
    <mergeCell ref="G955:G961"/>
    <mergeCell ref="G967:G970"/>
    <mergeCell ref="G976:G983"/>
    <mergeCell ref="G991:G994"/>
    <mergeCell ref="G1007:G1013"/>
    <mergeCell ref="G1029:G1031"/>
    <mergeCell ref="G1036:G1039"/>
    <mergeCell ref="G1044:G1047"/>
    <mergeCell ref="G1052:G1059"/>
    <mergeCell ref="G1062:G1069"/>
    <mergeCell ref="G1075:G1081"/>
    <mergeCell ref="G1083:G1085"/>
    <mergeCell ref="G1087:G1089"/>
    <mergeCell ref="G1095:G1100"/>
    <mergeCell ref="G1105:G1107"/>
    <mergeCell ref="H3:H4"/>
    <mergeCell ref="H35:H36"/>
    <mergeCell ref="H63:H64"/>
    <mergeCell ref="H70:H72"/>
    <mergeCell ref="H100:H101"/>
    <mergeCell ref="H112:H113"/>
    <mergeCell ref="H130:H131"/>
    <mergeCell ref="H164:H165"/>
    <mergeCell ref="H167:H170"/>
    <mergeCell ref="H188:H192"/>
    <mergeCell ref="H196:H201"/>
    <mergeCell ref="H204:H205"/>
    <mergeCell ref="H207:H219"/>
    <mergeCell ref="H223:H227"/>
    <mergeCell ref="H241:H242"/>
    <mergeCell ref="H243:H245"/>
    <mergeCell ref="H249:H253"/>
    <mergeCell ref="H262:H263"/>
    <mergeCell ref="H284:H285"/>
    <mergeCell ref="H293:H294"/>
    <mergeCell ref="H296:H297"/>
    <mergeCell ref="H305:H307"/>
    <mergeCell ref="H338:H339"/>
    <mergeCell ref="H376:H377"/>
    <mergeCell ref="H379:H380"/>
    <mergeCell ref="H385:H386"/>
    <mergeCell ref="H401:H404"/>
    <mergeCell ref="H405:H408"/>
    <mergeCell ref="H411:H412"/>
    <mergeCell ref="H419:H423"/>
    <mergeCell ref="H430:H431"/>
    <mergeCell ref="H438:H444"/>
    <mergeCell ref="H446:H450"/>
    <mergeCell ref="H451:H455"/>
    <mergeCell ref="H457:H461"/>
    <mergeCell ref="H465:H467"/>
    <mergeCell ref="H468:H469"/>
    <mergeCell ref="H473:H477"/>
    <mergeCell ref="H479:H480"/>
    <mergeCell ref="H482:H484"/>
    <mergeCell ref="H489:H491"/>
    <mergeCell ref="H492:H493"/>
    <mergeCell ref="H494:H495"/>
    <mergeCell ref="H496:H501"/>
    <mergeCell ref="H503:H506"/>
    <mergeCell ref="H507:H511"/>
    <mergeCell ref="H517:H521"/>
    <mergeCell ref="H522:H524"/>
    <mergeCell ref="H525:H527"/>
    <mergeCell ref="H529:H530"/>
    <mergeCell ref="H531:H532"/>
    <mergeCell ref="H533:H535"/>
    <mergeCell ref="H538:H541"/>
    <mergeCell ref="H542:H544"/>
    <mergeCell ref="H548:H549"/>
    <mergeCell ref="H553:H555"/>
    <mergeCell ref="H557:H558"/>
    <mergeCell ref="H566:H574"/>
    <mergeCell ref="H585:H586"/>
    <mergeCell ref="H587:H588"/>
    <mergeCell ref="H589:H590"/>
    <mergeCell ref="H594:H595"/>
    <mergeCell ref="H598:H604"/>
    <mergeCell ref="H606:H607"/>
    <mergeCell ref="H609:H611"/>
    <mergeCell ref="H619:H621"/>
    <mergeCell ref="H622:H623"/>
    <mergeCell ref="H626:H627"/>
    <mergeCell ref="H628:H629"/>
    <mergeCell ref="H630:H635"/>
    <mergeCell ref="H638:H643"/>
    <mergeCell ref="H646:H650"/>
    <mergeCell ref="H651:H654"/>
    <mergeCell ref="H656:H657"/>
    <mergeCell ref="H658:H659"/>
    <mergeCell ref="H661:H662"/>
    <mergeCell ref="H666:H669"/>
    <mergeCell ref="H671:H672"/>
    <mergeCell ref="H676:H677"/>
    <mergeCell ref="H679:H680"/>
    <mergeCell ref="H681:H684"/>
    <mergeCell ref="H686:H688"/>
    <mergeCell ref="H689:H692"/>
    <mergeCell ref="H693:H694"/>
    <mergeCell ref="H696:H703"/>
    <mergeCell ref="H704:H705"/>
    <mergeCell ref="H706:H707"/>
    <mergeCell ref="H729:H730"/>
    <mergeCell ref="H733:H739"/>
    <mergeCell ref="H748:H749"/>
    <mergeCell ref="H751:H755"/>
    <mergeCell ref="H758:H762"/>
    <mergeCell ref="H764:H769"/>
    <mergeCell ref="H771:H772"/>
    <mergeCell ref="H776:H779"/>
    <mergeCell ref="H782:H785"/>
    <mergeCell ref="H787:H789"/>
    <mergeCell ref="H798:H806"/>
    <mergeCell ref="H808:H815"/>
    <mergeCell ref="H817:H818"/>
    <mergeCell ref="H819:H820"/>
    <mergeCell ref="H821:H822"/>
    <mergeCell ref="H824:H825"/>
    <mergeCell ref="H828:H834"/>
    <mergeCell ref="H871:H872"/>
    <mergeCell ref="H873:H878"/>
    <mergeCell ref="H879:H880"/>
    <mergeCell ref="H884:H886"/>
    <mergeCell ref="H890:H892"/>
    <mergeCell ref="H894:H899"/>
    <mergeCell ref="H910:H911"/>
    <mergeCell ref="H917:H921"/>
    <mergeCell ref="H924:H928"/>
    <mergeCell ref="H933:H936"/>
    <mergeCell ref="H938:H944"/>
    <mergeCell ref="H946:H947"/>
    <mergeCell ref="H950:H954"/>
    <mergeCell ref="H955:H961"/>
    <mergeCell ref="H967:H970"/>
    <mergeCell ref="H976:H983"/>
    <mergeCell ref="H985:H986"/>
    <mergeCell ref="H991:H994"/>
    <mergeCell ref="H1007:H1013"/>
    <mergeCell ref="H1027:H1028"/>
    <mergeCell ref="H1029:H1031"/>
    <mergeCell ref="H1036:H1039"/>
    <mergeCell ref="H1044:H1047"/>
    <mergeCell ref="H1052:H1059"/>
    <mergeCell ref="H1062:H1069"/>
    <mergeCell ref="H1071:H1072"/>
    <mergeCell ref="H1075:H1081"/>
    <mergeCell ref="H1083:H1085"/>
    <mergeCell ref="H1087:H1089"/>
    <mergeCell ref="H1095:H1100"/>
    <mergeCell ref="H1105:H1107"/>
    <mergeCell ref="I3:I4"/>
    <mergeCell ref="I35:I36"/>
    <mergeCell ref="I63:I64"/>
    <mergeCell ref="I100:I101"/>
    <mergeCell ref="I130:I131"/>
    <mergeCell ref="I164:I165"/>
    <mergeCell ref="I204:I205"/>
    <mergeCell ref="I241:I242"/>
    <mergeCell ref="I284:I285"/>
    <mergeCell ref="I338:I339"/>
    <mergeCell ref="I379:I380"/>
    <mergeCell ref="I430:I431"/>
    <mergeCell ref="I479:I480"/>
    <mergeCell ref="I529:I530"/>
    <mergeCell ref="I585:I586"/>
    <mergeCell ref="I626:I627"/>
    <mergeCell ref="I676:I677"/>
    <mergeCell ref="I729:I730"/>
    <mergeCell ref="I771:I772"/>
    <mergeCell ref="I817:I818"/>
    <mergeCell ref="I871:I872"/>
    <mergeCell ref="I910:I911"/>
    <mergeCell ref="I946:I947"/>
    <mergeCell ref="I985:I986"/>
    <mergeCell ref="I1027:I1028"/>
    <mergeCell ref="I1071:I1072"/>
  </mergeCells>
  <pageMargins left="0.433070866141732" right="0.196850393700787" top="0.47244094488189" bottom="0.275590551181102" header="0.31496062992126" footer="0.19685039370078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按专卖所汇总</vt:lpstr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2020-12-02T13:15:00Z</cp:lastPrinted>
  <dcterms:modified xsi:type="dcterms:W3CDTF">2020-12-14T08:10:44Z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